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1_企画係\11_市町村民経済計算\R5年度\04_HP・キャビネット更新\HP\"/>
    </mc:Choice>
  </mc:AlternateContent>
  <bookViews>
    <workbookView xWindow="0" yWindow="0" windowWidth="19200" windowHeight="12780" activeTab="1"/>
  </bookViews>
  <sheets>
    <sheet name="入力データ" sheetId="7" r:id="rId1"/>
    <sheet name="台帳" sheetId="1" r:id="rId2"/>
  </sheets>
  <definedNames>
    <definedName name="_xlnm.Print_Area" localSheetId="1">台帳!$A$1:$V$44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7" l="1"/>
  <c r="I6" i="1" s="1"/>
  <c r="F6" i="1" l="1"/>
  <c r="H2" i="1" l="1"/>
  <c r="R40" i="1" l="1"/>
  <c r="R39" i="1"/>
  <c r="R38" i="1"/>
  <c r="R37" i="1"/>
  <c r="R36" i="1"/>
  <c r="R35" i="1"/>
  <c r="R34" i="1"/>
  <c r="R33" i="1"/>
  <c r="R32" i="1"/>
  <c r="R31" i="1"/>
  <c r="R29" i="1"/>
  <c r="R28" i="1"/>
  <c r="R27" i="1"/>
  <c r="R26" i="1"/>
  <c r="R25" i="1"/>
  <c r="R24" i="1"/>
  <c r="R23" i="1"/>
  <c r="R22" i="1"/>
  <c r="R21" i="1"/>
  <c r="R20" i="1"/>
  <c r="R19" i="1"/>
  <c r="R18" i="1"/>
  <c r="R17" i="1"/>
  <c r="R16" i="1"/>
  <c r="R15" i="1"/>
  <c r="R14" i="1"/>
  <c r="R13" i="1"/>
  <c r="R12" i="1"/>
  <c r="R11" i="1"/>
  <c r="R10" i="1"/>
  <c r="R9" i="1"/>
  <c r="R8" i="1"/>
  <c r="R7" i="1"/>
  <c r="R6" i="1"/>
  <c r="R30" i="1"/>
  <c r="E2" i="1"/>
  <c r="D26" i="7" l="1"/>
  <c r="T7" i="1" s="1"/>
  <c r="E26" i="7"/>
  <c r="T8" i="1" s="1"/>
  <c r="F26" i="7"/>
  <c r="T9" i="1" s="1"/>
  <c r="G26" i="7"/>
  <c r="T10" i="1" s="1"/>
  <c r="H26" i="7"/>
  <c r="T11" i="1" s="1"/>
  <c r="I26" i="7"/>
  <c r="T12" i="1" s="1"/>
  <c r="J26" i="7"/>
  <c r="T13" i="1" s="1"/>
  <c r="K26" i="7"/>
  <c r="T14" i="1" s="1"/>
  <c r="L26" i="7"/>
  <c r="T15" i="1" s="1"/>
  <c r="M26" i="7"/>
  <c r="T16" i="1" s="1"/>
  <c r="N26" i="7"/>
  <c r="T17" i="1" s="1"/>
  <c r="O26" i="7"/>
  <c r="T18" i="1" s="1"/>
  <c r="P26" i="7"/>
  <c r="T19" i="1" s="1"/>
  <c r="Q26" i="7"/>
  <c r="T20" i="1" s="1"/>
  <c r="R26" i="7"/>
  <c r="T21" i="1" s="1"/>
  <c r="S26" i="7"/>
  <c r="T22" i="1" s="1"/>
  <c r="T26" i="7"/>
  <c r="T23" i="1" s="1"/>
  <c r="U26" i="7"/>
  <c r="T24" i="1" s="1"/>
  <c r="V26" i="7"/>
  <c r="T25" i="1" s="1"/>
  <c r="W26" i="7"/>
  <c r="T26" i="1" s="1"/>
  <c r="X26" i="7"/>
  <c r="T27" i="1" s="1"/>
  <c r="Y26" i="7"/>
  <c r="T28" i="1" s="1"/>
  <c r="Z26" i="7"/>
  <c r="T29" i="1" s="1"/>
  <c r="AA26" i="7"/>
  <c r="T30" i="1" s="1"/>
  <c r="AB26" i="7"/>
  <c r="T31" i="1" s="1"/>
  <c r="AC26" i="7"/>
  <c r="T32" i="1" s="1"/>
  <c r="AD26" i="7"/>
  <c r="T33" i="1" s="1"/>
  <c r="AE26" i="7"/>
  <c r="T34" i="1" s="1"/>
  <c r="AF26" i="7"/>
  <c r="T35" i="1" s="1"/>
  <c r="AG26" i="7"/>
  <c r="T36" i="1" s="1"/>
  <c r="AH26" i="7"/>
  <c r="T37" i="1" s="1"/>
  <c r="AI26" i="7"/>
  <c r="T38" i="1" s="1"/>
  <c r="D27" i="7"/>
  <c r="E27" i="7"/>
  <c r="F27" i="7"/>
  <c r="G27" i="7"/>
  <c r="H27" i="7"/>
  <c r="I27" i="7"/>
  <c r="J27" i="7"/>
  <c r="K27" i="7"/>
  <c r="L27" i="7"/>
  <c r="M27" i="7"/>
  <c r="N27" i="7"/>
  <c r="O27" i="7"/>
  <c r="P27" i="7"/>
  <c r="Q27" i="7"/>
  <c r="R27" i="7"/>
  <c r="S27" i="7"/>
  <c r="T27" i="7"/>
  <c r="U27" i="7"/>
  <c r="V27" i="7"/>
  <c r="W27" i="7"/>
  <c r="X27" i="7"/>
  <c r="Y27" i="7"/>
  <c r="Z27" i="7"/>
  <c r="AA27" i="7"/>
  <c r="AB27" i="7"/>
  <c r="AC27" i="7"/>
  <c r="AD27" i="7"/>
  <c r="AE27" i="7"/>
  <c r="AF27" i="7"/>
  <c r="AG27" i="7"/>
  <c r="AH27" i="7"/>
  <c r="AI27" i="7"/>
  <c r="C27" i="7"/>
  <c r="C26" i="7"/>
  <c r="T6" i="1" s="1"/>
  <c r="D25" i="7"/>
  <c r="E25" i="7"/>
  <c r="S8" i="1" s="1"/>
  <c r="F25" i="7"/>
  <c r="S9" i="1" s="1"/>
  <c r="G25" i="7"/>
  <c r="H25" i="7"/>
  <c r="I25" i="7"/>
  <c r="S12" i="1" s="1"/>
  <c r="J25" i="7"/>
  <c r="S13" i="1" s="1"/>
  <c r="K25" i="7"/>
  <c r="L25" i="7"/>
  <c r="M25" i="7"/>
  <c r="S16" i="1" s="1"/>
  <c r="N25" i="7"/>
  <c r="S17" i="1" s="1"/>
  <c r="O25" i="7"/>
  <c r="P25" i="7"/>
  <c r="Q25" i="7"/>
  <c r="S20" i="1" s="1"/>
  <c r="R25" i="7"/>
  <c r="S21" i="1" s="1"/>
  <c r="S25" i="7"/>
  <c r="T25" i="7"/>
  <c r="U25" i="7"/>
  <c r="S24" i="1" s="1"/>
  <c r="V25" i="7"/>
  <c r="S25" i="1" s="1"/>
  <c r="W25" i="7"/>
  <c r="X25" i="7"/>
  <c r="Y25" i="7"/>
  <c r="S28" i="1" s="1"/>
  <c r="Z25" i="7"/>
  <c r="S29" i="1" s="1"/>
  <c r="AA25" i="7"/>
  <c r="AB25" i="7"/>
  <c r="AC25" i="7"/>
  <c r="S32" i="1" s="1"/>
  <c r="AD25" i="7"/>
  <c r="S33" i="1" s="1"/>
  <c r="AE25" i="7"/>
  <c r="AF25" i="7"/>
  <c r="AG25" i="7"/>
  <c r="S36" i="1" s="1"/>
  <c r="AH25" i="7"/>
  <c r="S37" i="1" s="1"/>
  <c r="AI25" i="7"/>
  <c r="AJ25" i="7"/>
  <c r="S39" i="1" s="1"/>
  <c r="AK25" i="7"/>
  <c r="S40" i="1" s="1"/>
  <c r="C25" i="7"/>
  <c r="Z13" i="7"/>
  <c r="Y13" i="7"/>
  <c r="X13" i="7"/>
  <c r="W13" i="7"/>
  <c r="V13" i="7"/>
  <c r="U13" i="7"/>
  <c r="T13" i="7"/>
  <c r="S13" i="7"/>
  <c r="R13" i="7"/>
  <c r="Q13" i="7"/>
  <c r="P13" i="7"/>
  <c r="O13" i="7"/>
  <c r="N13" i="7"/>
  <c r="M13" i="7"/>
  <c r="L13" i="7"/>
  <c r="K13" i="7"/>
  <c r="J13" i="7"/>
  <c r="I13" i="7"/>
  <c r="H13" i="7"/>
  <c r="G13" i="7"/>
  <c r="F13" i="7"/>
  <c r="E13" i="7"/>
  <c r="D13" i="7"/>
  <c r="C13" i="7"/>
  <c r="Z12" i="7"/>
  <c r="H29" i="1" s="1"/>
  <c r="Y12" i="7"/>
  <c r="H28" i="1" s="1"/>
  <c r="X12" i="7"/>
  <c r="H27" i="1" s="1"/>
  <c r="W12" i="7"/>
  <c r="H26" i="1" s="1"/>
  <c r="V12" i="7"/>
  <c r="H25" i="1" s="1"/>
  <c r="U12" i="7"/>
  <c r="H24" i="1" s="1"/>
  <c r="T12" i="7"/>
  <c r="H23" i="1" s="1"/>
  <c r="S12" i="7"/>
  <c r="H22" i="1" s="1"/>
  <c r="R12" i="7"/>
  <c r="H21" i="1" s="1"/>
  <c r="Q12" i="7"/>
  <c r="H20" i="1" s="1"/>
  <c r="P12" i="7"/>
  <c r="H19" i="1" s="1"/>
  <c r="O12" i="7"/>
  <c r="H18" i="1" s="1"/>
  <c r="N12" i="7"/>
  <c r="H17" i="1" s="1"/>
  <c r="M12" i="7"/>
  <c r="H16" i="1" s="1"/>
  <c r="L12" i="7"/>
  <c r="H15" i="1" s="1"/>
  <c r="K12" i="7"/>
  <c r="H14" i="1" s="1"/>
  <c r="J12" i="7"/>
  <c r="H13" i="1" s="1"/>
  <c r="I12" i="7"/>
  <c r="H12" i="1" s="1"/>
  <c r="H12" i="7"/>
  <c r="H11" i="1" s="1"/>
  <c r="G12" i="7"/>
  <c r="H10" i="1" s="1"/>
  <c r="F12" i="7"/>
  <c r="H9" i="1" s="1"/>
  <c r="E12" i="7"/>
  <c r="H8" i="1" s="1"/>
  <c r="D12" i="7"/>
  <c r="H7" i="1" s="1"/>
  <c r="C12" i="7"/>
  <c r="H6" i="1" s="1"/>
  <c r="Z11" i="7"/>
  <c r="G29" i="1" s="1"/>
  <c r="Y11" i="7"/>
  <c r="G28" i="1" s="1"/>
  <c r="X11" i="7"/>
  <c r="G27" i="1" s="1"/>
  <c r="W11" i="7"/>
  <c r="G26" i="1" s="1"/>
  <c r="V11" i="7"/>
  <c r="G25" i="1" s="1"/>
  <c r="U11" i="7"/>
  <c r="G24" i="1" s="1"/>
  <c r="T11" i="7"/>
  <c r="G23" i="1" s="1"/>
  <c r="S11" i="7"/>
  <c r="G22" i="1" s="1"/>
  <c r="R11" i="7"/>
  <c r="G21" i="1" s="1"/>
  <c r="Q11" i="7"/>
  <c r="G20" i="1" s="1"/>
  <c r="P11" i="7"/>
  <c r="G19" i="1" s="1"/>
  <c r="O11" i="7"/>
  <c r="G18" i="1" s="1"/>
  <c r="N11" i="7"/>
  <c r="G17" i="1" s="1"/>
  <c r="M11" i="7"/>
  <c r="G16" i="1" s="1"/>
  <c r="L11" i="7"/>
  <c r="G15" i="1" s="1"/>
  <c r="K11" i="7"/>
  <c r="G14" i="1" s="1"/>
  <c r="J11" i="7"/>
  <c r="G13" i="1" s="1"/>
  <c r="I11" i="7"/>
  <c r="G12" i="1" s="1"/>
  <c r="H11" i="7"/>
  <c r="G11" i="1" s="1"/>
  <c r="G11" i="7"/>
  <c r="G10" i="1" s="1"/>
  <c r="F11" i="7"/>
  <c r="G9" i="1" s="1"/>
  <c r="E11" i="7"/>
  <c r="G8" i="1" s="1"/>
  <c r="D11" i="7"/>
  <c r="G7" i="1" s="1"/>
  <c r="C11" i="7"/>
  <c r="G6" i="1" s="1"/>
  <c r="F29" i="1"/>
  <c r="F28" i="1"/>
  <c r="F27" i="1"/>
  <c r="F26" i="1"/>
  <c r="F25" i="1"/>
  <c r="F24" i="1"/>
  <c r="F23" i="1"/>
  <c r="F22" i="1"/>
  <c r="F21" i="1"/>
  <c r="F20" i="1"/>
  <c r="F19" i="1"/>
  <c r="F18" i="1"/>
  <c r="F17" i="1"/>
  <c r="F16" i="1"/>
  <c r="F15" i="1"/>
  <c r="F14" i="1"/>
  <c r="F13" i="1"/>
  <c r="F12" i="1"/>
  <c r="F11" i="1"/>
  <c r="F10" i="1"/>
  <c r="F9" i="1"/>
  <c r="F8" i="1"/>
  <c r="F7" i="1"/>
  <c r="AF28" i="7" l="1"/>
  <c r="U35" i="1" s="1"/>
  <c r="S35" i="1"/>
  <c r="AB28" i="7"/>
  <c r="U31" i="1" s="1"/>
  <c r="S31" i="1"/>
  <c r="X28" i="7"/>
  <c r="U27" i="1" s="1"/>
  <c r="S27" i="1"/>
  <c r="T28" i="7"/>
  <c r="U23" i="1" s="1"/>
  <c r="S23" i="1"/>
  <c r="P28" i="7"/>
  <c r="U19" i="1" s="1"/>
  <c r="S19" i="1"/>
  <c r="L28" i="7"/>
  <c r="U15" i="1" s="1"/>
  <c r="S15" i="1"/>
  <c r="H28" i="7"/>
  <c r="U11" i="1" s="1"/>
  <c r="S11" i="1"/>
  <c r="D28" i="7"/>
  <c r="U7" i="1" s="1"/>
  <c r="S7" i="1"/>
  <c r="AI28" i="7"/>
  <c r="U38" i="1" s="1"/>
  <c r="S38" i="1"/>
  <c r="AE28" i="7"/>
  <c r="U34" i="1" s="1"/>
  <c r="S34" i="1"/>
  <c r="AA28" i="7"/>
  <c r="U30" i="1" s="1"/>
  <c r="S30" i="1"/>
  <c r="W28" i="7"/>
  <c r="U26" i="1" s="1"/>
  <c r="S26" i="1"/>
  <c r="S28" i="7"/>
  <c r="U22" i="1" s="1"/>
  <c r="S22" i="1"/>
  <c r="O28" i="7"/>
  <c r="U18" i="1" s="1"/>
  <c r="S18" i="1"/>
  <c r="K28" i="7"/>
  <c r="U14" i="1" s="1"/>
  <c r="S14" i="1"/>
  <c r="G28" i="7"/>
  <c r="U10" i="1" s="1"/>
  <c r="S10" i="1"/>
  <c r="C28" i="7"/>
  <c r="U6" i="1" s="1"/>
  <c r="S6" i="1"/>
  <c r="I14" i="7"/>
  <c r="I12" i="1" s="1"/>
  <c r="Q14" i="7"/>
  <c r="I20" i="1" s="1"/>
  <c r="Y14" i="7"/>
  <c r="I28" i="1" s="1"/>
  <c r="F14" i="7"/>
  <c r="I9" i="1" s="1"/>
  <c r="J14" i="7"/>
  <c r="I13" i="1" s="1"/>
  <c r="N14" i="7"/>
  <c r="I17" i="1" s="1"/>
  <c r="R14" i="7"/>
  <c r="I21" i="1" s="1"/>
  <c r="V14" i="7"/>
  <c r="I25" i="1" s="1"/>
  <c r="Z14" i="7"/>
  <c r="I29" i="1" s="1"/>
  <c r="M14" i="7"/>
  <c r="I16" i="1" s="1"/>
  <c r="U14" i="7"/>
  <c r="I24" i="1" s="1"/>
  <c r="G14" i="7"/>
  <c r="I10" i="1" s="1"/>
  <c r="K14" i="7"/>
  <c r="I14" i="1" s="1"/>
  <c r="O14" i="7"/>
  <c r="I18" i="1" s="1"/>
  <c r="S14" i="7"/>
  <c r="I22" i="1" s="1"/>
  <c r="W14" i="7"/>
  <c r="I26" i="1" s="1"/>
  <c r="E14" i="7"/>
  <c r="I8" i="1" s="1"/>
  <c r="D14" i="7"/>
  <c r="I7" i="1" s="1"/>
  <c r="H14" i="7"/>
  <c r="I11" i="1" s="1"/>
  <c r="L14" i="7"/>
  <c r="I15" i="1" s="1"/>
  <c r="P14" i="7"/>
  <c r="I19" i="1" s="1"/>
  <c r="T14" i="7"/>
  <c r="I23" i="1" s="1"/>
  <c r="X14" i="7"/>
  <c r="I27" i="1" s="1"/>
  <c r="AH28" i="7"/>
  <c r="U37" i="1" s="1"/>
  <c r="AD28" i="7"/>
  <c r="U33" i="1" s="1"/>
  <c r="Z28" i="7"/>
  <c r="U29" i="1" s="1"/>
  <c r="V28" i="7"/>
  <c r="U25" i="1" s="1"/>
  <c r="R28" i="7"/>
  <c r="U21" i="1" s="1"/>
  <c r="N28" i="7"/>
  <c r="U17" i="1" s="1"/>
  <c r="J28" i="7"/>
  <c r="U13" i="1" s="1"/>
  <c r="F28" i="7"/>
  <c r="U9" i="1" s="1"/>
  <c r="AG28" i="7"/>
  <c r="U36" i="1" s="1"/>
  <c r="AC28" i="7"/>
  <c r="U32" i="1" s="1"/>
  <c r="Y28" i="7"/>
  <c r="U28" i="1" s="1"/>
  <c r="U28" i="7"/>
  <c r="U24" i="1" s="1"/>
  <c r="Q28" i="7"/>
  <c r="U20" i="1" s="1"/>
  <c r="M28" i="7"/>
  <c r="U16" i="1" s="1"/>
  <c r="I28" i="7"/>
  <c r="U12" i="1" s="1"/>
  <c r="E28" i="7"/>
  <c r="U8" i="1" s="1"/>
  <c r="V27" i="1" l="1"/>
  <c r="V12" i="1"/>
  <c r="V29" i="1"/>
  <c r="V6" i="1"/>
  <c r="V14" i="1"/>
  <c r="V22" i="1"/>
  <c r="V30" i="1"/>
  <c r="V11" i="1"/>
  <c r="V19" i="1"/>
  <c r="V16" i="1"/>
  <c r="V32" i="1"/>
  <c r="V17" i="1"/>
  <c r="V33" i="1"/>
  <c r="V28" i="1"/>
  <c r="V36" i="1"/>
  <c r="V37" i="1"/>
  <c r="V15" i="1"/>
  <c r="V31" i="1"/>
  <c r="V13" i="1"/>
  <c r="V20" i="1"/>
  <c r="V21" i="1"/>
  <c r="V10" i="1"/>
  <c r="V18" i="1"/>
  <c r="V26" i="1"/>
  <c r="V34" i="1"/>
  <c r="V7" i="1"/>
  <c r="V23" i="1"/>
  <c r="V8" i="1"/>
  <c r="V24" i="1"/>
  <c r="V9" i="1"/>
  <c r="V25" i="1"/>
  <c r="V35" i="1"/>
  <c r="J9" i="1"/>
  <c r="J10" i="1"/>
  <c r="J6" i="1"/>
  <c r="J12" i="1"/>
  <c r="J8" i="1"/>
  <c r="J19" i="1"/>
  <c r="J13" i="1"/>
  <c r="J17" i="1"/>
  <c r="J20" i="1"/>
  <c r="J16" i="1"/>
  <c r="J14" i="1"/>
  <c r="J18" i="1"/>
  <c r="J15" i="1"/>
  <c r="J21" i="1"/>
  <c r="J7" i="1"/>
  <c r="J11" i="1"/>
  <c r="J22" i="1"/>
</calcChain>
</file>

<file path=xl/sharedStrings.xml><?xml version="1.0" encoding="utf-8"?>
<sst xmlns="http://schemas.openxmlformats.org/spreadsheetml/2006/main" count="263" uniqueCount="216">
  <si>
    <t>項　　　目</t>
    <rPh sb="0" eb="1">
      <t>コウ</t>
    </rPh>
    <rPh sb="4" eb="5">
      <t>メ</t>
    </rPh>
    <phoneticPr fontId="2"/>
  </si>
  <si>
    <t xml:space="preserve"> 10　情報通信業</t>
    <rPh sb="4" eb="6">
      <t>ジョウホウ</t>
    </rPh>
    <rPh sb="6" eb="8">
      <t>ツウシン</t>
    </rPh>
    <rPh sb="8" eb="9">
      <t>ギョウ</t>
    </rPh>
    <phoneticPr fontId="2"/>
  </si>
  <si>
    <t xml:space="preserve"> 11　金融・保険業</t>
    <rPh sb="4" eb="6">
      <t>キンユウ</t>
    </rPh>
    <rPh sb="7" eb="9">
      <t>ホケン</t>
    </rPh>
    <rPh sb="9" eb="10">
      <t>ギョウ</t>
    </rPh>
    <phoneticPr fontId="2"/>
  </si>
  <si>
    <t xml:space="preserve"> 12　不動産業</t>
    <rPh sb="4" eb="7">
      <t>フドウサン</t>
    </rPh>
    <rPh sb="7" eb="8">
      <t>ギョウ</t>
    </rPh>
    <phoneticPr fontId="2"/>
  </si>
  <si>
    <t xml:space="preserve"> 13　専門・科学技術、業務支援サービス業</t>
    <rPh sb="4" eb="6">
      <t>センモン</t>
    </rPh>
    <rPh sb="7" eb="9">
      <t>カガク</t>
    </rPh>
    <rPh sb="9" eb="11">
      <t>ギジュツ</t>
    </rPh>
    <rPh sb="12" eb="14">
      <t>ギョウム</t>
    </rPh>
    <rPh sb="14" eb="16">
      <t>シエン</t>
    </rPh>
    <rPh sb="20" eb="21">
      <t>ギョウ</t>
    </rPh>
    <phoneticPr fontId="2"/>
  </si>
  <si>
    <t xml:space="preserve"> 14　公務</t>
    <rPh sb="4" eb="6">
      <t>コウム</t>
    </rPh>
    <phoneticPr fontId="2"/>
  </si>
  <si>
    <t xml:space="preserve"> 15　教育</t>
    <rPh sb="4" eb="6">
      <t>キョウイク</t>
    </rPh>
    <phoneticPr fontId="2"/>
  </si>
  <si>
    <t xml:space="preserve"> 16　保健衛生・社会事業</t>
    <rPh sb="4" eb="6">
      <t>ホケン</t>
    </rPh>
    <rPh sb="6" eb="8">
      <t>エイセイ</t>
    </rPh>
    <rPh sb="9" eb="11">
      <t>シャカイ</t>
    </rPh>
    <rPh sb="11" eb="13">
      <t>ジギョウ</t>
    </rPh>
    <phoneticPr fontId="2"/>
  </si>
  <si>
    <t xml:space="preserve"> 17　その他のサービス</t>
    <rPh sb="6" eb="7">
      <t>タ</t>
    </rPh>
    <phoneticPr fontId="2"/>
  </si>
  <si>
    <t xml:space="preserve"> ① 利子</t>
    <phoneticPr fontId="2"/>
  </si>
  <si>
    <t xml:space="preserve"> ② 配当（受取）</t>
    <phoneticPr fontId="2"/>
  </si>
  <si>
    <t xml:space="preserve"> ③ その他の投資所得(受取）</t>
    <rPh sb="5" eb="6">
      <t>タ</t>
    </rPh>
    <rPh sb="7" eb="9">
      <t>トウシ</t>
    </rPh>
    <rPh sb="12" eb="14">
      <t>ウケトリ</t>
    </rPh>
    <phoneticPr fontId="2"/>
  </si>
  <si>
    <t xml:space="preserve"> ④ 賃貸料（受取）</t>
    <phoneticPr fontId="2"/>
  </si>
  <si>
    <t xml:space="preserve"> ａ　非金融法人企業</t>
    <rPh sb="6" eb="8">
      <t>ホウジン</t>
    </rPh>
    <rPh sb="8" eb="10">
      <t>キギョウ</t>
    </rPh>
    <phoneticPr fontId="2"/>
  </si>
  <si>
    <t xml:space="preserve"> ｂ　金融機関</t>
    <phoneticPr fontId="2"/>
  </si>
  <si>
    <t xml:space="preserve"> ｂ　金融機関</t>
    <phoneticPr fontId="2"/>
  </si>
  <si>
    <t xml:space="preserve"> ａ　農林水産業</t>
    <phoneticPr fontId="2"/>
  </si>
  <si>
    <t xml:space="preserve"> ｂ　その他の産業（非農林水産・非金融）</t>
    <rPh sb="7" eb="9">
      <t>サンギョウ</t>
    </rPh>
    <rPh sb="14" eb="15">
      <t>サン</t>
    </rPh>
    <phoneticPr fontId="2"/>
  </si>
  <si>
    <t xml:space="preserve"> ｃ　持ち家</t>
    <phoneticPr fontId="2"/>
  </si>
  <si>
    <t>構成比</t>
    <phoneticPr fontId="1"/>
  </si>
  <si>
    <t>［百万円］</t>
    <rPh sb="1" eb="4">
      <t>ヒャクマンエン</t>
    </rPh>
    <phoneticPr fontId="2"/>
  </si>
  <si>
    <t>［％］</t>
    <phoneticPr fontId="2"/>
  </si>
  <si>
    <t>順位</t>
    <rPh sb="0" eb="2">
      <t>ジュンイ</t>
    </rPh>
    <phoneticPr fontId="2"/>
  </si>
  <si>
    <t>［％pt］</t>
    <phoneticPr fontId="2"/>
  </si>
  <si>
    <t>寄与度</t>
    <phoneticPr fontId="1"/>
  </si>
  <si>
    <t>（税額調整前）第１次産業 （1～3）</t>
    <rPh sb="7" eb="8">
      <t>ダイ</t>
    </rPh>
    <rPh sb="9" eb="10">
      <t>ジ</t>
    </rPh>
    <rPh sb="10" eb="12">
      <t>サンギョウ</t>
    </rPh>
    <phoneticPr fontId="2"/>
  </si>
  <si>
    <t xml:space="preserve">  1　農業</t>
    <rPh sb="4" eb="6">
      <t>ノウギョウ</t>
    </rPh>
    <phoneticPr fontId="2"/>
  </si>
  <si>
    <t xml:space="preserve">  2　林業</t>
    <rPh sb="4" eb="6">
      <t>リンギョウ</t>
    </rPh>
    <phoneticPr fontId="2"/>
  </si>
  <si>
    <t xml:space="preserve">  3　水産業</t>
    <rPh sb="4" eb="7">
      <t>スイサンギョウ</t>
    </rPh>
    <phoneticPr fontId="2"/>
  </si>
  <si>
    <t xml:space="preserve">  4　鉱工業</t>
    <rPh sb="4" eb="7">
      <t>コウコウギョウ</t>
    </rPh>
    <phoneticPr fontId="2"/>
  </si>
  <si>
    <t xml:space="preserve">  5　電気・ガス・水道・廃棄物処理業</t>
    <rPh sb="4" eb="6">
      <t>デンキ</t>
    </rPh>
    <rPh sb="10" eb="12">
      <t>スイドウ</t>
    </rPh>
    <rPh sb="13" eb="16">
      <t>ハイキブツ</t>
    </rPh>
    <rPh sb="16" eb="18">
      <t>ショリ</t>
    </rPh>
    <rPh sb="18" eb="19">
      <t>ギョウ</t>
    </rPh>
    <phoneticPr fontId="2"/>
  </si>
  <si>
    <t xml:space="preserve">  6　建設業</t>
    <rPh sb="4" eb="7">
      <t>ケンセツギョウ</t>
    </rPh>
    <phoneticPr fontId="2"/>
  </si>
  <si>
    <t xml:space="preserve">  7　卸売・小売業</t>
    <rPh sb="4" eb="6">
      <t>オロシウ</t>
    </rPh>
    <rPh sb="7" eb="10">
      <t>コウリギョウ</t>
    </rPh>
    <phoneticPr fontId="2"/>
  </si>
  <si>
    <t xml:space="preserve">  8　運輸・郵便業</t>
    <rPh sb="4" eb="6">
      <t>ウンユ</t>
    </rPh>
    <rPh sb="7" eb="9">
      <t>ユウビン</t>
    </rPh>
    <rPh sb="9" eb="10">
      <t>ギョウ</t>
    </rPh>
    <phoneticPr fontId="2"/>
  </si>
  <si>
    <t xml:space="preserve">  9　宿泊・飲食サービス業</t>
    <rPh sb="4" eb="6">
      <t>シュクハク</t>
    </rPh>
    <rPh sb="7" eb="9">
      <t>インショク</t>
    </rPh>
    <rPh sb="13" eb="14">
      <t>ギョウ</t>
    </rPh>
    <phoneticPr fontId="2"/>
  </si>
  <si>
    <t>（税額調整前）第２次産業 （4、6）</t>
    <rPh sb="7" eb="8">
      <t>ダイ</t>
    </rPh>
    <rPh sb="9" eb="10">
      <t>ジ</t>
    </rPh>
    <rPh sb="10" eb="12">
      <t>サンギョウ</t>
    </rPh>
    <phoneticPr fontId="2"/>
  </si>
  <si>
    <t>（税額調整前）第３次産業 （5、7～17）</t>
    <rPh sb="7" eb="8">
      <t>ダイ</t>
    </rPh>
    <rPh sb="9" eb="10">
      <t>ジ</t>
    </rPh>
    <rPh sb="10" eb="12">
      <t>サンギョウ</t>
    </rPh>
    <phoneticPr fontId="2"/>
  </si>
  <si>
    <t>市町村名</t>
    <rPh sb="0" eb="4">
      <t>シチョウソンメイ</t>
    </rPh>
    <phoneticPr fontId="1"/>
  </si>
  <si>
    <r>
      <t xml:space="preserve">再掲
</t>
    </r>
    <r>
      <rPr>
        <sz val="9"/>
        <rFont val="ＭＳ ゴシック"/>
        <family val="3"/>
        <charset val="128"/>
      </rPr>
      <t>(18 小計)</t>
    </r>
    <rPh sb="0" eb="1">
      <t>サイ</t>
    </rPh>
    <rPh sb="1" eb="2">
      <t>ケイ</t>
    </rPh>
    <rPh sb="7" eb="9">
      <t>ショウケイ</t>
    </rPh>
    <phoneticPr fontId="2"/>
  </si>
  <si>
    <t>　  18　小計（1～17）</t>
    <rPh sb="6" eb="8">
      <t>ショウケイ</t>
    </rPh>
    <phoneticPr fontId="2"/>
  </si>
  <si>
    <t xml:space="preserve"> 　 19　輸入品に課される税・関税</t>
    <rPh sb="6" eb="8">
      <t>ユニュウ</t>
    </rPh>
    <rPh sb="8" eb="9">
      <t>ヒン</t>
    </rPh>
    <rPh sb="10" eb="11">
      <t>カ</t>
    </rPh>
    <rPh sb="14" eb="15">
      <t>ゼイ</t>
    </rPh>
    <rPh sb="16" eb="18">
      <t>カンゼイ</t>
    </rPh>
    <phoneticPr fontId="2"/>
  </si>
  <si>
    <t xml:space="preserve"> 　 20　（控除）総資本形成に係る消費税</t>
    <rPh sb="7" eb="9">
      <t>コウジョ</t>
    </rPh>
    <rPh sb="10" eb="11">
      <t>ソウ</t>
    </rPh>
    <rPh sb="11" eb="13">
      <t>シホン</t>
    </rPh>
    <rPh sb="13" eb="15">
      <t>ケイセイ</t>
    </rPh>
    <rPh sb="16" eb="17">
      <t>カカ</t>
    </rPh>
    <rPh sb="18" eb="21">
      <t>ショウヒゼイ</t>
    </rPh>
    <phoneticPr fontId="2"/>
  </si>
  <si>
    <t xml:space="preserve">市町村内総生産　　（18＋19－20） </t>
    <rPh sb="0" eb="4">
      <t>シチョウソンナイ</t>
    </rPh>
    <rPh sb="4" eb="7">
      <t>ソウセイサン</t>
    </rPh>
    <phoneticPr fontId="2"/>
  </si>
  <si>
    <t>＜市町村内総生産＞</t>
    <rPh sb="1" eb="5">
      <t>シチョウソンナイ</t>
    </rPh>
    <rPh sb="5" eb="8">
      <t>ソウセイサン</t>
    </rPh>
    <phoneticPr fontId="1"/>
  </si>
  <si>
    <t>［百万円］</t>
    <rPh sb="1" eb="3">
      <t>ヒャクマン</t>
    </rPh>
    <rPh sb="3" eb="4">
      <t>エン</t>
    </rPh>
    <phoneticPr fontId="1"/>
  </si>
  <si>
    <t>経　済　活　動</t>
    <phoneticPr fontId="1"/>
  </si>
  <si>
    <t>小　計
(01～17)</t>
    <phoneticPr fontId="1"/>
  </si>
  <si>
    <t>（控除）総資本形成に係る消費税</t>
    <rPh sb="1" eb="3">
      <t>コウジョ</t>
    </rPh>
    <rPh sb="4" eb="5">
      <t>ソウ</t>
    </rPh>
    <rPh sb="5" eb="7">
      <t>シホン</t>
    </rPh>
    <rPh sb="7" eb="9">
      <t>ケイセイ</t>
    </rPh>
    <rPh sb="10" eb="11">
      <t>カカ</t>
    </rPh>
    <rPh sb="12" eb="15">
      <t>ショウヒゼイ</t>
    </rPh>
    <phoneticPr fontId="10"/>
  </si>
  <si>
    <t>市町村内
総 生 産
(18+19-20)</t>
    <phoneticPr fontId="1"/>
  </si>
  <si>
    <t>再　掲 （ 18 小 計 ）</t>
    <rPh sb="0" eb="1">
      <t>サイケイ</t>
    </rPh>
    <rPh sb="9" eb="10">
      <t>ショウ</t>
    </rPh>
    <rPh sb="11" eb="12">
      <t>ケイ</t>
    </rPh>
    <phoneticPr fontId="10"/>
  </si>
  <si>
    <t>農　業</t>
    <phoneticPr fontId="1"/>
  </si>
  <si>
    <t>林　業</t>
    <phoneticPr fontId="1"/>
  </si>
  <si>
    <t>水産業</t>
  </si>
  <si>
    <t>鉱工業</t>
    <rPh sb="0" eb="3">
      <t>コウコウギョウ</t>
    </rPh>
    <phoneticPr fontId="10"/>
  </si>
  <si>
    <t>電気・
ガス・
水道・
廃棄物
処理業</t>
    <rPh sb="0" eb="2">
      <t>デンキ</t>
    </rPh>
    <rPh sb="8" eb="10">
      <t>スイドウ</t>
    </rPh>
    <rPh sb="12" eb="15">
      <t>ハイキブツ</t>
    </rPh>
    <rPh sb="16" eb="19">
      <t>ショリギョウ</t>
    </rPh>
    <phoneticPr fontId="10"/>
  </si>
  <si>
    <t>建設業</t>
    <rPh sb="0" eb="3">
      <t>ケンセツギョウ</t>
    </rPh>
    <phoneticPr fontId="10"/>
  </si>
  <si>
    <t>卸売・
小売業</t>
    <phoneticPr fontId="10"/>
  </si>
  <si>
    <t>運輸・
郵便業</t>
    <rPh sb="0" eb="2">
      <t>ウンユ</t>
    </rPh>
    <rPh sb="4" eb="6">
      <t>ユウビン</t>
    </rPh>
    <rPh sb="6" eb="7">
      <t>ギョウ</t>
    </rPh>
    <phoneticPr fontId="10"/>
  </si>
  <si>
    <t>情　報
通信業</t>
    <rPh sb="0" eb="1">
      <t>ジョウ</t>
    </rPh>
    <rPh sb="2" eb="3">
      <t>ホウ</t>
    </rPh>
    <rPh sb="4" eb="7">
      <t>ツウシンギョウ</t>
    </rPh>
    <phoneticPr fontId="10"/>
  </si>
  <si>
    <t>金融・
保険業</t>
    <rPh sb="0" eb="2">
      <t>キンユウ</t>
    </rPh>
    <rPh sb="4" eb="7">
      <t>ホケンギョウ</t>
    </rPh>
    <phoneticPr fontId="10"/>
  </si>
  <si>
    <t>不動産業</t>
    <rPh sb="0" eb="3">
      <t>フドウサン</t>
    </rPh>
    <rPh sb="3" eb="4">
      <t>ギョウ</t>
    </rPh>
    <phoneticPr fontId="10"/>
  </si>
  <si>
    <t>公　務</t>
    <rPh sb="0" eb="1">
      <t>コウ</t>
    </rPh>
    <rPh sb="2" eb="3">
      <t>ツトム</t>
    </rPh>
    <phoneticPr fontId="10"/>
  </si>
  <si>
    <t>教　育</t>
    <rPh sb="0" eb="1">
      <t>キョウ</t>
    </rPh>
    <rPh sb="2" eb="3">
      <t>イク</t>
    </rPh>
    <phoneticPr fontId="10"/>
  </si>
  <si>
    <t>その他のサービス</t>
    <rPh sb="2" eb="3">
      <t>タ</t>
    </rPh>
    <phoneticPr fontId="10"/>
  </si>
  <si>
    <t>01</t>
  </si>
  <si>
    <t>02</t>
  </si>
  <si>
    <t>03</t>
  </si>
  <si>
    <t>04</t>
  </si>
  <si>
    <t>05</t>
  </si>
  <si>
    <t>06</t>
  </si>
  <si>
    <t>07</t>
  </si>
  <si>
    <t>08</t>
  </si>
  <si>
    <t>09</t>
  </si>
  <si>
    <t>10</t>
  </si>
  <si>
    <t>11</t>
  </si>
  <si>
    <t>12</t>
  </si>
  <si>
    <t>13</t>
  </si>
  <si>
    <t>14</t>
  </si>
  <si>
    <t>15</t>
  </si>
  <si>
    <t>16</t>
  </si>
  <si>
    <t>17</t>
  </si>
  <si>
    <t>19</t>
  </si>
  <si>
    <t>20</t>
  </si>
  <si>
    <t>１　雇用者報酬</t>
  </si>
  <si>
    <t>２　財産所得（非企業部門）</t>
    <phoneticPr fontId="1"/>
  </si>
  <si>
    <t>２　財産所得（非企業部門）</t>
    <phoneticPr fontId="1"/>
  </si>
  <si>
    <t>３　企業所得</t>
    <phoneticPr fontId="1"/>
  </si>
  <si>
    <t xml:space="preserve">人　口
</t>
    <phoneticPr fontId="1"/>
  </si>
  <si>
    <t xml:space="preserve">(02+03)
</t>
    <phoneticPr fontId="1"/>
  </si>
  <si>
    <t>（１）</t>
    <phoneticPr fontId="1"/>
  </si>
  <si>
    <t>（２）雇主の社会負担</t>
    <phoneticPr fontId="1"/>
  </si>
  <si>
    <t>（１）一般政府（地方政府等）</t>
    <rPh sb="8" eb="13">
      <t>チホウセイフトウ</t>
    </rPh>
    <phoneticPr fontId="1"/>
  </si>
  <si>
    <t>（２）家　計</t>
    <phoneticPr fontId="1"/>
  </si>
  <si>
    <t>（３）対家計民間非営利団体</t>
    <phoneticPr fontId="1"/>
  </si>
  <si>
    <t xml:space="preserve">(23+26
+29)
</t>
    <phoneticPr fontId="1"/>
  </si>
  <si>
    <t>（１）民間法人企業</t>
    <phoneticPr fontId="1"/>
  </si>
  <si>
    <t>（２）公的企業</t>
    <phoneticPr fontId="1"/>
  </si>
  <si>
    <t>（３）個人企業</t>
    <phoneticPr fontId="1"/>
  </si>
  <si>
    <t>賃金
・
俸給</t>
    <phoneticPr fontId="1"/>
  </si>
  <si>
    <t xml:space="preserve">ａ
雇 主 の
現実社会
負　　担
</t>
    <phoneticPr fontId="1"/>
  </si>
  <si>
    <t xml:space="preserve">ｂ
雇 主 の
帰属社会
負　　担
</t>
    <phoneticPr fontId="1"/>
  </si>
  <si>
    <t xml:space="preserve">b 支払
(11+15
+21)
</t>
    <phoneticPr fontId="1"/>
  </si>
  <si>
    <t xml:space="preserve">(10-11)
</t>
    <phoneticPr fontId="1"/>
  </si>
  <si>
    <t xml:space="preserve">a 受取
</t>
    <phoneticPr fontId="1"/>
  </si>
  <si>
    <t xml:space="preserve">b 支払
</t>
    <phoneticPr fontId="1"/>
  </si>
  <si>
    <t xml:space="preserve">(13+16
+17+18)
</t>
    <phoneticPr fontId="1"/>
  </si>
  <si>
    <t xml:space="preserve"> ①</t>
    <phoneticPr fontId="1"/>
  </si>
  <si>
    <t>②</t>
    <phoneticPr fontId="1"/>
  </si>
  <si>
    <t>③</t>
    <phoneticPr fontId="1"/>
  </si>
  <si>
    <t>④</t>
    <phoneticPr fontId="1"/>
  </si>
  <si>
    <t xml:space="preserve">(20-21)
</t>
    <phoneticPr fontId="1"/>
  </si>
  <si>
    <t xml:space="preserve">a 受取
</t>
    <phoneticPr fontId="1"/>
  </si>
  <si>
    <t xml:space="preserve">(24+25)
</t>
    <phoneticPr fontId="1"/>
  </si>
  <si>
    <t>a</t>
    <phoneticPr fontId="1"/>
  </si>
  <si>
    <t>b</t>
    <phoneticPr fontId="1"/>
  </si>
  <si>
    <t xml:space="preserve">(27+28)
</t>
    <phoneticPr fontId="1"/>
  </si>
  <si>
    <t>a</t>
    <phoneticPr fontId="1"/>
  </si>
  <si>
    <t xml:space="preserve">(30+31
+32)
</t>
    <phoneticPr fontId="1"/>
  </si>
  <si>
    <t>c</t>
    <phoneticPr fontId="1"/>
  </si>
  <si>
    <t xml:space="preserve">(04+05)
</t>
    <phoneticPr fontId="1"/>
  </si>
  <si>
    <t xml:space="preserve">利　子
(14-15)
</t>
    <phoneticPr fontId="1"/>
  </si>
  <si>
    <t>配　当
（受取）</t>
    <phoneticPr fontId="1"/>
  </si>
  <si>
    <t>その他の
投資所得
（受取）</t>
    <phoneticPr fontId="1"/>
  </si>
  <si>
    <t>賃貸料
（受取）</t>
    <phoneticPr fontId="1"/>
  </si>
  <si>
    <t>非 金 融
法人企業</t>
    <phoneticPr fontId="1"/>
  </si>
  <si>
    <t>金融機関</t>
    <phoneticPr fontId="1"/>
  </si>
  <si>
    <t>農　林
水産業</t>
    <phoneticPr fontId="1"/>
  </si>
  <si>
    <t>その他の産業(非農林水産・非金融)</t>
    <rPh sb="4" eb="6">
      <t>サンギョウ</t>
    </rPh>
    <rPh sb="11" eb="12">
      <t>サン</t>
    </rPh>
    <phoneticPr fontId="1"/>
  </si>
  <si>
    <t>持ち家</t>
    <phoneticPr fontId="1"/>
  </si>
  <si>
    <t xml:space="preserve">(01+06
+22)
</t>
    <phoneticPr fontId="1"/>
  </si>
  <si>
    <t xml:space="preserve">(33÷34)
</t>
    <phoneticPr fontId="1"/>
  </si>
  <si>
    <t>01</t>
    <phoneticPr fontId="1"/>
  </si>
  <si>
    <t>02</t>
    <phoneticPr fontId="1"/>
  </si>
  <si>
    <t>03</t>
    <phoneticPr fontId="1"/>
  </si>
  <si>
    <t>06</t>
    <phoneticPr fontId="1"/>
  </si>
  <si>
    <t>07</t>
    <phoneticPr fontId="1"/>
  </si>
  <si>
    <t>08</t>
    <phoneticPr fontId="1"/>
  </si>
  <si>
    <t>09</t>
    <phoneticPr fontId="1"/>
  </si>
  <si>
    <t>12</t>
    <phoneticPr fontId="1"/>
  </si>
  <si>
    <t>13</t>
    <phoneticPr fontId="1"/>
  </si>
  <si>
    <t>18</t>
  </si>
  <si>
    <t>19</t>
    <phoneticPr fontId="1"/>
  </si>
  <si>
    <t>21</t>
  </si>
  <si>
    <t>22</t>
    <phoneticPr fontId="1"/>
  </si>
  <si>
    <t>23</t>
    <phoneticPr fontId="1"/>
  </si>
  <si>
    <t>24</t>
  </si>
  <si>
    <t>25</t>
  </si>
  <si>
    <t>26</t>
    <phoneticPr fontId="1"/>
  </si>
  <si>
    <t>27</t>
  </si>
  <si>
    <t>28</t>
  </si>
  <si>
    <t>29</t>
    <phoneticPr fontId="1"/>
  </si>
  <si>
    <t>30</t>
  </si>
  <si>
    <t>31</t>
  </si>
  <si>
    <t>32</t>
  </si>
  <si>
    <t>33</t>
    <phoneticPr fontId="1"/>
  </si>
  <si>
    <t>34</t>
    <phoneticPr fontId="1"/>
  </si>
  <si>
    <t>35</t>
    <phoneticPr fontId="1"/>
  </si>
  <si>
    <t xml:space="preserve"> 1　雇用者報酬</t>
    <phoneticPr fontId="2"/>
  </si>
  <si>
    <t xml:space="preserve"> 2　財産所得（非企業部門）</t>
    <phoneticPr fontId="2"/>
  </si>
  <si>
    <t xml:space="preserve"> 3　企業所得</t>
    <phoneticPr fontId="2"/>
  </si>
  <si>
    <t xml:space="preserve"> 　市町村民所得 （要素費用表示）　　（1＋2＋3） </t>
    <rPh sb="10" eb="16">
      <t>ヨウソヒヨウヒョウジ</t>
    </rPh>
    <phoneticPr fontId="2"/>
  </si>
  <si>
    <t xml:space="preserve"> 人　口　　（人） </t>
    <rPh sb="1" eb="2">
      <t>ヒト</t>
    </rPh>
    <rPh sb="3" eb="4">
      <t>クチ</t>
    </rPh>
    <rPh sb="7" eb="8">
      <t>ニン</t>
    </rPh>
    <phoneticPr fontId="2"/>
  </si>
  <si>
    <t xml:space="preserve"> 一人当たり市町村民所得　（千円） </t>
    <rPh sb="1" eb="3">
      <t>１ニン</t>
    </rPh>
    <rPh sb="3" eb="4">
      <t>ア</t>
    </rPh>
    <rPh sb="6" eb="9">
      <t>シチョウソン</t>
    </rPh>
    <rPh sb="9" eb="10">
      <t>ケンミン</t>
    </rPh>
    <rPh sb="10" eb="12">
      <t>ショトク</t>
    </rPh>
    <rPh sb="14" eb="16">
      <t>センエン</t>
    </rPh>
    <phoneticPr fontId="2"/>
  </si>
  <si>
    <t xml:space="preserve"> (1) 賃金・俸給</t>
    <rPh sb="5" eb="7">
      <t>チンギン</t>
    </rPh>
    <phoneticPr fontId="2"/>
  </si>
  <si>
    <t xml:space="preserve"> (2) 雇主の社会負担</t>
    <phoneticPr fontId="2"/>
  </si>
  <si>
    <t xml:space="preserve"> (1) 一般政府（地方政府等）</t>
    <rPh sb="10" eb="15">
      <t>チホウセイフトウ</t>
    </rPh>
    <phoneticPr fontId="2"/>
  </si>
  <si>
    <t xml:space="preserve"> (3) 対家計民間非営利団体</t>
    <phoneticPr fontId="2"/>
  </si>
  <si>
    <t xml:space="preserve"> (1) 民間法人企業</t>
    <phoneticPr fontId="2"/>
  </si>
  <si>
    <t xml:space="preserve"> (2) 家計</t>
    <phoneticPr fontId="2"/>
  </si>
  <si>
    <t xml:space="preserve"> (2) 公的企業</t>
    <phoneticPr fontId="2"/>
  </si>
  <si>
    <t xml:space="preserve"> (3) 個人企業</t>
    <phoneticPr fontId="2"/>
  </si>
  <si>
    <t xml:space="preserve"> ａ　雇主の現実社会負担</t>
    <rPh sb="3" eb="4">
      <t>ヤト</t>
    </rPh>
    <rPh sb="4" eb="5">
      <t>ヌシ</t>
    </rPh>
    <phoneticPr fontId="2"/>
  </si>
  <si>
    <t xml:space="preserve"> ｂ　雇主の帰属社会負担</t>
    <rPh sb="3" eb="4">
      <t>ヤト</t>
    </rPh>
    <rPh sb="4" eb="5">
      <t>ヌシ</t>
    </rPh>
    <phoneticPr fontId="2"/>
  </si>
  <si>
    <t xml:space="preserve"> ａ　受取</t>
    <phoneticPr fontId="2"/>
  </si>
  <si>
    <t xml:space="preserve"> ｂ　支払</t>
    <phoneticPr fontId="2"/>
  </si>
  <si>
    <t xml:space="preserve"> ｂ　支払</t>
    <phoneticPr fontId="2"/>
  </si>
  <si>
    <t xml:space="preserve"> ａ　受取</t>
    <phoneticPr fontId="2"/>
  </si>
  <si>
    <t xml:space="preserve"> ｂ　支払（消費者負債利子）</t>
    <rPh sb="6" eb="9">
      <t>ショウヒシャ</t>
    </rPh>
    <rPh sb="9" eb="11">
      <t>フサイ</t>
    </rPh>
    <rPh sb="11" eb="13">
      <t>リシ</t>
    </rPh>
    <phoneticPr fontId="2"/>
  </si>
  <si>
    <t xml:space="preserve"> ａ　受取</t>
    <phoneticPr fontId="2"/>
  </si>
  <si>
    <t>項　　　目</t>
    <phoneticPr fontId="1"/>
  </si>
  <si>
    <t>＜市町村民所得＞</t>
    <rPh sb="1" eb="4">
      <t>シチョウソン</t>
    </rPh>
    <rPh sb="4" eb="5">
      <t>ミン</t>
    </rPh>
    <rPh sb="5" eb="7">
      <t>ショトク</t>
    </rPh>
    <phoneticPr fontId="1"/>
  </si>
  <si>
    <t>対象年度</t>
    <rPh sb="0" eb="4">
      <t>タイショウネンド</t>
    </rPh>
    <phoneticPr fontId="1"/>
  </si>
  <si>
    <t>実　額</t>
    <phoneticPr fontId="1"/>
  </si>
  <si>
    <t>生産</t>
    <rPh sb="0" eb="2">
      <t>セイサン</t>
    </rPh>
    <phoneticPr fontId="1"/>
  </si>
  <si>
    <t>分配</t>
    <rPh sb="0" eb="2">
      <t>ブンパイ</t>
    </rPh>
    <phoneticPr fontId="1"/>
  </si>
  <si>
    <t>当年度</t>
    <rPh sb="0" eb="3">
      <t>トウネンド</t>
    </rPh>
    <phoneticPr fontId="1"/>
  </si>
  <si>
    <t>前年度</t>
    <rPh sb="0" eb="3">
      <t>ゼンネンド</t>
    </rPh>
    <phoneticPr fontId="1"/>
  </si>
  <si>
    <t>輸入品に
課される
税・関税</t>
    <phoneticPr fontId="1"/>
  </si>
  <si>
    <t>市町村民
所得(要素
費用表示)</t>
    <rPh sb="0" eb="3">
      <t>シチョウソン</t>
    </rPh>
    <phoneticPr fontId="1"/>
  </si>
  <si>
    <t>実数</t>
    <rPh sb="0" eb="2">
      <t>ジッスウ</t>
    </rPh>
    <phoneticPr fontId="1"/>
  </si>
  <si>
    <t>増加率</t>
    <rPh sb="0" eb="3">
      <t>ゾウカリツ</t>
    </rPh>
    <phoneticPr fontId="1"/>
  </si>
  <si>
    <t>宿泊・
飲食
サービス業</t>
    <rPh sb="0" eb="2">
      <t>シュクハク</t>
    </rPh>
    <rPh sb="4" eb="6">
      <t>インショク</t>
    </rPh>
    <rPh sb="11" eb="12">
      <t>ギョウ</t>
    </rPh>
    <phoneticPr fontId="10"/>
  </si>
  <si>
    <t>保健衛生
・社会事業</t>
    <rPh sb="0" eb="2">
      <t>ホケン</t>
    </rPh>
    <rPh sb="2" eb="4">
      <t>エイセイ</t>
    </rPh>
    <rPh sb="6" eb="8">
      <t>シャカイ</t>
    </rPh>
    <rPh sb="8" eb="10">
      <t>ジギョウ</t>
    </rPh>
    <phoneticPr fontId="10"/>
  </si>
  <si>
    <t>一人当たり
市町村民
所得</t>
    <rPh sb="0" eb="2">
      <t>ヒトリ</t>
    </rPh>
    <rPh sb="2" eb="3">
      <t>ア</t>
    </rPh>
    <rPh sb="6" eb="9">
      <t>シチョウソン</t>
    </rPh>
    <phoneticPr fontId="1"/>
  </si>
  <si>
    <t xml:space="preserve">(07-08)
かつ
(09+12+19)
</t>
    <phoneticPr fontId="1"/>
  </si>
  <si>
    <t>a 受取
(10+14+
16+17+
18+20)</t>
    <phoneticPr fontId="1"/>
  </si>
  <si>
    <t>a 受取
　</t>
    <phoneticPr fontId="1"/>
  </si>
  <si>
    <t>b 支払
（消費者 
負債利子）</t>
    <rPh sb="6" eb="9">
      <t>ショウヒシャ</t>
    </rPh>
    <rPh sb="11" eb="13">
      <t>フサイ</t>
    </rPh>
    <rPh sb="13" eb="15">
      <t>リシ</t>
    </rPh>
    <phoneticPr fontId="6"/>
  </si>
  <si>
    <t>構成比</t>
    <rPh sb="0" eb="3">
      <t>コウセイヒ</t>
    </rPh>
    <phoneticPr fontId="1"/>
  </si>
  <si>
    <t>寄与度</t>
    <rPh sb="0" eb="3">
      <t>キヨド</t>
    </rPh>
    <phoneticPr fontId="1"/>
  </si>
  <si>
    <r>
      <t xml:space="preserve">専門・
科学技術、
</t>
    </r>
    <r>
      <rPr>
        <sz val="11"/>
        <color theme="1"/>
        <rFont val="ＭＳ ゴシック"/>
        <family val="3"/>
        <charset val="128"/>
      </rPr>
      <t xml:space="preserve">業務支援
</t>
    </r>
    <r>
      <rPr>
        <sz val="11"/>
        <rFont val="ＭＳ ゴシック"/>
        <family val="3"/>
        <charset val="128"/>
      </rPr>
      <t>サービス業</t>
    </r>
    <rPh sb="0" eb="2">
      <t>センモン</t>
    </rPh>
    <rPh sb="4" eb="8">
      <t>カガクギジュツ</t>
    </rPh>
    <rPh sb="10" eb="12">
      <t>ギョウム</t>
    </rPh>
    <rPh sb="12" eb="14">
      <t>シエン</t>
    </rPh>
    <rPh sb="19" eb="20">
      <t>ギョウ</t>
    </rPh>
    <phoneticPr fontId="10"/>
  </si>
  <si>
    <t xml:space="preserve">第1次産業
(01～03)
</t>
    <rPh sb="0" eb="1">
      <t>ダイ</t>
    </rPh>
    <rPh sb="2" eb="3">
      <t>ジ</t>
    </rPh>
    <rPh sb="3" eb="5">
      <t>サンギョウ</t>
    </rPh>
    <phoneticPr fontId="3"/>
  </si>
  <si>
    <t xml:space="preserve">第2次産業
(04,06)
</t>
    <rPh sb="0" eb="1">
      <t>ダイ</t>
    </rPh>
    <rPh sb="2" eb="3">
      <t>ジ</t>
    </rPh>
    <rPh sb="3" eb="5">
      <t>サンギョウ</t>
    </rPh>
    <phoneticPr fontId="3"/>
  </si>
  <si>
    <t>第3次産業
(05,07～17)</t>
    <rPh sb="0" eb="1">
      <t>ダイ</t>
    </rPh>
    <rPh sb="2" eb="3">
      <t>ジ</t>
    </rPh>
    <rPh sb="3" eb="5">
      <t>サンギョウ</t>
    </rPh>
    <phoneticPr fontId="3"/>
  </si>
  <si>
    <t>市町村名</t>
    <rPh sb="0" eb="4">
      <t>シチョウソンメイ</t>
    </rPh>
    <phoneticPr fontId="1"/>
  </si>
  <si>
    <t>対象年度</t>
    <rPh sb="0" eb="4">
      <t>タイショウネンド</t>
    </rPh>
    <phoneticPr fontId="1"/>
  </si>
  <si>
    <t>増加率</t>
    <phoneticPr fontId="1"/>
  </si>
  <si>
    <t>　…　黄色で着色したセルに必要事項を入力いただくと台帳が作成されます。</t>
    <rPh sb="3" eb="5">
      <t>キイロ</t>
    </rPh>
    <rPh sb="6" eb="8">
      <t>チャクショク</t>
    </rPh>
    <rPh sb="13" eb="17">
      <t>ヒツヨウジコウ</t>
    </rPh>
    <rPh sb="18" eb="20">
      <t>ニュウリョク</t>
    </rPh>
    <rPh sb="25" eb="27">
      <t>ダイチョウ</t>
    </rPh>
    <rPh sb="28" eb="30">
      <t>サクセイ</t>
    </rPh>
    <phoneticPr fontId="1"/>
  </si>
  <si>
    <r>
      <t>↓　年度別統計表の</t>
    </r>
    <r>
      <rPr>
        <b/>
        <sz val="12"/>
        <rFont val="ＭＳ ゴシック"/>
        <family val="3"/>
        <charset val="128"/>
      </rPr>
      <t>「生産（実数）」</t>
    </r>
    <r>
      <rPr>
        <sz val="12"/>
        <rFont val="ＭＳ ゴシック"/>
        <family val="3"/>
        <charset val="128"/>
      </rPr>
      <t>シートの貴市町村の数値をコピー＆ペーストしてください。</t>
    </r>
    <rPh sb="2" eb="4">
      <t>ネンド</t>
    </rPh>
    <rPh sb="4" eb="8">
      <t>ベツトウケイヒョウ</t>
    </rPh>
    <rPh sb="10" eb="12">
      <t>セイサン</t>
    </rPh>
    <rPh sb="13" eb="15">
      <t>ジッスウ</t>
    </rPh>
    <rPh sb="21" eb="22">
      <t>キ</t>
    </rPh>
    <rPh sb="22" eb="25">
      <t>シチョウソン</t>
    </rPh>
    <rPh sb="26" eb="28">
      <t>スウチ</t>
    </rPh>
    <phoneticPr fontId="1"/>
  </si>
  <si>
    <r>
      <t>↓　年度別統計表の</t>
    </r>
    <r>
      <rPr>
        <b/>
        <sz val="12"/>
        <rFont val="ＭＳ ゴシック"/>
        <family val="3"/>
        <charset val="128"/>
      </rPr>
      <t>「分配（実数）」</t>
    </r>
    <r>
      <rPr>
        <sz val="12"/>
        <rFont val="ＭＳ ゴシック"/>
        <family val="3"/>
        <charset val="128"/>
      </rPr>
      <t>シートの貴市町村の数値をコピー＆ペーストしてください。</t>
    </r>
    <rPh sb="2" eb="4">
      <t>ネンド</t>
    </rPh>
    <rPh sb="4" eb="8">
      <t>ベツトウケイヒョウ</t>
    </rPh>
    <rPh sb="10" eb="12">
      <t>ブンパイ</t>
    </rPh>
    <rPh sb="13" eb="15">
      <t>ジッスウ</t>
    </rPh>
    <rPh sb="21" eb="22">
      <t>キ</t>
    </rPh>
    <rPh sb="22" eb="25">
      <t>シチョウソン</t>
    </rPh>
    <rPh sb="26" eb="28">
      <t>スウチ</t>
    </rPh>
    <phoneticPr fontId="1"/>
  </si>
  <si>
    <t>上天草市</t>
  </si>
  <si>
    <t>出典：熊本県ホームページ(https://www.pref.kumamoto.jp/)</t>
    <rPh sb="0" eb="2">
      <t>シュッテン</t>
    </rPh>
    <rPh sb="3" eb="6">
      <t>クマモトケン</t>
    </rPh>
    <phoneticPr fontId="1"/>
  </si>
  <si>
    <t>R2</t>
  </si>
  <si>
    <r>
      <t>※</t>
    </r>
    <r>
      <rPr>
        <b/>
        <sz val="11"/>
        <color theme="1"/>
        <rFont val="ＭＳ ゴシック"/>
        <family val="3"/>
        <charset val="128"/>
      </rPr>
      <t>対象年度＝令和２年度</t>
    </r>
    <r>
      <rPr>
        <sz val="11"/>
        <color theme="1"/>
        <rFont val="ＭＳ ゴシック"/>
        <family val="3"/>
        <charset val="128"/>
      </rPr>
      <t>の台帳を作成する場合は、</t>
    </r>
    <r>
      <rPr>
        <sz val="11"/>
        <color rgb="FFFF0000"/>
        <rFont val="ＭＳ ゴシック"/>
        <family val="3"/>
        <charset val="128"/>
      </rPr>
      <t>当年度</t>
    </r>
    <r>
      <rPr>
        <sz val="11"/>
        <color theme="1"/>
        <rFont val="ＭＳ ゴシック"/>
        <family val="3"/>
        <charset val="128"/>
      </rPr>
      <t>に</t>
    </r>
    <r>
      <rPr>
        <sz val="11"/>
        <color rgb="FFFF0000"/>
        <rFont val="ＭＳ ゴシック"/>
        <family val="3"/>
        <charset val="128"/>
      </rPr>
      <t>「令和２年度」</t>
    </r>
    <r>
      <rPr>
        <sz val="11"/>
        <rFont val="ＭＳ ゴシック"/>
        <family val="3"/>
        <charset val="128"/>
      </rPr>
      <t>の数値を</t>
    </r>
    <r>
      <rPr>
        <sz val="11"/>
        <color theme="1"/>
        <rFont val="ＭＳ ゴシック"/>
        <family val="3"/>
        <charset val="128"/>
      </rPr>
      <t>、</t>
    </r>
    <r>
      <rPr>
        <sz val="11"/>
        <color rgb="FF0000CC"/>
        <rFont val="ＭＳ ゴシック"/>
        <family val="3"/>
        <charset val="128"/>
      </rPr>
      <t>前年度</t>
    </r>
    <r>
      <rPr>
        <sz val="11"/>
        <color theme="1"/>
        <rFont val="ＭＳ ゴシック"/>
        <family val="3"/>
        <charset val="128"/>
      </rPr>
      <t>に</t>
    </r>
    <r>
      <rPr>
        <sz val="11"/>
        <color rgb="FF0000CC"/>
        <rFont val="ＭＳ ゴシック"/>
        <family val="3"/>
        <charset val="128"/>
      </rPr>
      <t>「令和元年度」</t>
    </r>
    <r>
      <rPr>
        <sz val="11"/>
        <color theme="1"/>
        <rFont val="ＭＳ ゴシック"/>
        <family val="3"/>
        <charset val="128"/>
      </rPr>
      <t>の数値をそれぞれ入力してください。</t>
    </r>
    <rPh sb="1" eb="3">
      <t>タイショウ</t>
    </rPh>
    <rPh sb="3" eb="5">
      <t>ネンド</t>
    </rPh>
    <rPh sb="6" eb="8">
      <t>レイワ</t>
    </rPh>
    <rPh sb="9" eb="11">
      <t>ネンド</t>
    </rPh>
    <rPh sb="10" eb="11">
      <t>ド</t>
    </rPh>
    <rPh sb="12" eb="14">
      <t>ダイチョウ</t>
    </rPh>
    <rPh sb="15" eb="17">
      <t>サクセイ</t>
    </rPh>
    <rPh sb="19" eb="21">
      <t>バアイ</t>
    </rPh>
    <rPh sb="23" eb="26">
      <t>トウネンド</t>
    </rPh>
    <rPh sb="28" eb="30">
      <t>レイワ</t>
    </rPh>
    <rPh sb="31" eb="33">
      <t>ネンド</t>
    </rPh>
    <rPh sb="32" eb="33">
      <t>ド</t>
    </rPh>
    <rPh sb="35" eb="37">
      <t>スウチ</t>
    </rPh>
    <rPh sb="39" eb="42">
      <t>ゼンネンド</t>
    </rPh>
    <rPh sb="44" eb="46">
      <t>レイワ</t>
    </rPh>
    <rPh sb="46" eb="48">
      <t>ガンネン</t>
    </rPh>
    <rPh sb="48" eb="49">
      <t>ド</t>
    </rPh>
    <rPh sb="49" eb="51">
      <t>ヘイネンド</t>
    </rPh>
    <rPh sb="51" eb="53">
      <t>スウチ</t>
    </rPh>
    <rPh sb="58" eb="60">
      <t>ニュウリョク</t>
    </rPh>
    <phoneticPr fontId="1"/>
  </si>
  <si>
    <t>令和５年（２０２３年）５月３１日公表【熊本県統計協会】</t>
    <rPh sb="0" eb="2">
      <t>レイワ</t>
    </rPh>
    <rPh sb="3" eb="4">
      <t>ネン</t>
    </rPh>
    <rPh sb="9" eb="10">
      <t>ネン</t>
    </rPh>
    <rPh sb="12" eb="13">
      <t>ガツ</t>
    </rPh>
    <rPh sb="15" eb="16">
      <t>ニチ</t>
    </rPh>
    <rPh sb="16" eb="18">
      <t>コウヒョウ</t>
    </rPh>
    <rPh sb="19" eb="22">
      <t>クマモトケン</t>
    </rPh>
    <rPh sb="22" eb="24">
      <t>トウケイ</t>
    </rPh>
    <rPh sb="24" eb="26">
      <t>キョウカイ</t>
    </rPh>
    <phoneticPr fontId="1"/>
  </si>
  <si>
    <t>　　　「市町村民経済計算 調査結果」(熊本県 統計調査課)を加工して作成</t>
    <rPh sb="4" eb="12">
      <t>シチョウソンミンケイザイケイサン</t>
    </rPh>
    <rPh sb="13" eb="15">
      <t>チョウサ</t>
    </rPh>
    <rPh sb="15" eb="17">
      <t>ケッカ</t>
    </rPh>
    <rPh sb="19" eb="22">
      <t>クマモトケン</t>
    </rPh>
    <rPh sb="23" eb="25">
      <t>トウケイ</t>
    </rPh>
    <rPh sb="25" eb="27">
      <t>チョウサ</t>
    </rPh>
    <rPh sb="27" eb="28">
      <t>カ</t>
    </rPh>
    <rPh sb="30" eb="32">
      <t>カコウ</t>
    </rPh>
    <rPh sb="34" eb="36">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</si>
</sst>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Black]&quot;▲&quot;#,##0"/>
    <numFmt numFmtId="177" formatCode="#,##0;[Red]&quot;▲&quot;#,##0"/>
    <numFmt numFmtId="178" formatCode="#,##0;&quot;▲ &quot;#,##0"/>
    <numFmt numFmtId="179" formatCode="#,##0.0;&quot;▲ &quot;#,##0.0"/>
  </numFmts>
  <fonts count="26">
    <font>
      <sz val="11"/>
      <color theme="1"/>
      <name val="ＭＳ ゴシック"/>
      <family val="2"/>
      <charset val="128"/>
    </font>
    <font>
      <sz val="6"/>
      <name val="ＭＳ ゴシック"/>
      <family val="2"/>
      <charset val="128"/>
    </font>
    <font>
      <sz val="6"/>
      <name val="ＭＳ Ｐゴシック"/>
      <family val="3"/>
      <charset val="128"/>
    </font>
    <font>
      <sz val="9"/>
      <name val="Osaka"/>
      <family val="3"/>
      <charset val="128"/>
    </font>
    <font>
      <sz val="11"/>
      <name val="ＭＳ Ｐゴシック"/>
      <family val="3"/>
      <charset val="128"/>
    </font>
    <font>
      <sz val="10"/>
      <name val="ＭＳ ゴシック"/>
      <family val="3"/>
      <charset val="128"/>
    </font>
    <font>
      <sz val="10"/>
      <color theme="1"/>
      <name val="ＭＳ ゴシック"/>
      <family val="3"/>
      <charset val="128"/>
    </font>
    <font>
      <sz val="9"/>
      <name val="ＭＳ ゴシック"/>
      <family val="3"/>
      <charset val="128"/>
    </font>
    <font>
      <sz val="10"/>
      <color theme="1"/>
      <name val="ＭＳ ゴシック"/>
      <family val="2"/>
      <charset val="128"/>
    </font>
    <font>
      <sz val="12"/>
      <name val="ＭＳ ゴシック"/>
      <family val="3"/>
      <charset val="128"/>
    </font>
    <font>
      <sz val="12"/>
      <name val="Osaka"/>
      <family val="3"/>
      <charset val="128"/>
    </font>
    <font>
      <sz val="12"/>
      <color theme="1"/>
      <name val="ＭＳ ゴシック"/>
      <family val="3"/>
      <charset val="128"/>
    </font>
    <font>
      <sz val="11"/>
      <name val="ＭＳ ゴシック"/>
      <family val="3"/>
      <charset val="128"/>
    </font>
    <font>
      <sz val="11"/>
      <color theme="1"/>
      <name val="ＭＳ ゴシック"/>
      <family val="3"/>
      <charset val="128"/>
    </font>
    <font>
      <sz val="9"/>
      <color theme="1"/>
      <name val="ＭＳ ゴシック"/>
      <family val="3"/>
      <charset val="128"/>
    </font>
    <font>
      <sz val="12"/>
      <color rgb="FF0000CC"/>
      <name val="ＭＳ ゴシック"/>
      <family val="3"/>
      <charset val="128"/>
    </font>
    <font>
      <sz val="12"/>
      <color rgb="FFFF0000"/>
      <name val="ＭＳ ゴシック"/>
      <family val="3"/>
      <charset val="128"/>
    </font>
    <font>
      <b/>
      <sz val="12"/>
      <color theme="1"/>
      <name val="ＭＳ ゴシック"/>
      <family val="3"/>
      <charset val="128"/>
    </font>
    <font>
      <sz val="12"/>
      <color theme="1"/>
      <name val="BIZ UDPゴシック"/>
      <family val="3"/>
      <charset val="128"/>
    </font>
    <font>
      <b/>
      <sz val="12"/>
      <color rgb="FFFF0000"/>
      <name val="BIZ UDPゴシック"/>
      <family val="3"/>
      <charset val="128"/>
    </font>
    <font>
      <b/>
      <sz val="12"/>
      <name val="ＭＳ ゴシック"/>
      <family val="3"/>
      <charset val="128"/>
    </font>
    <font>
      <sz val="11"/>
      <color rgb="FFFF0000"/>
      <name val="ＭＳ ゴシック"/>
      <family val="3"/>
      <charset val="128"/>
    </font>
    <font>
      <sz val="11"/>
      <color rgb="FF0000CC"/>
      <name val="ＭＳ ゴシック"/>
      <family val="3"/>
      <charset val="128"/>
    </font>
    <font>
      <b/>
      <sz val="11"/>
      <color theme="1"/>
      <name val="ＭＳ ゴシック"/>
      <family val="3"/>
      <charset val="128"/>
    </font>
    <font>
      <sz val="14"/>
      <name val="ＭＳ ゴシック"/>
      <family val="3"/>
      <charset val="128"/>
    </font>
    <font>
      <sz val="11"/>
      <color theme="1"/>
      <name val="ＭＳ ゴシック"/>
      <family val="2"/>
      <charset val="128"/>
    </font>
  </fonts>
  <fills count="6">
    <fill>
      <patternFill patternType="none"/>
    </fill>
    <fill>
      <patternFill patternType="gray125"/>
    </fill>
    <fill>
      <patternFill patternType="solid">
        <fgColor theme="9" tint="0.59999389629810485"/>
        <bgColor indexed="64"/>
      </patternFill>
    </fill>
    <fill>
      <patternFill patternType="solid">
        <fgColor indexed="22"/>
        <bgColor indexed="8"/>
      </patternFill>
    </fill>
    <fill>
      <patternFill patternType="solid">
        <fgColor theme="8" tint="0.59999389629810485"/>
        <bgColor indexed="64"/>
      </patternFill>
    </fill>
    <fill>
      <patternFill patternType="solid">
        <fgColor rgb="FFFFFF00"/>
        <bgColor indexed="64"/>
      </patternFill>
    </fill>
  </fills>
  <borders count="9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right style="double">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right style="double">
        <color indexed="64"/>
      </right>
      <top style="hair">
        <color indexed="64"/>
      </top>
      <bottom/>
      <diagonal/>
    </border>
    <border>
      <left style="double">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style="hair">
        <color indexed="64"/>
      </right>
      <top style="thin">
        <color indexed="64"/>
      </top>
      <bottom/>
      <diagonal/>
    </border>
    <border>
      <left/>
      <right style="double">
        <color indexed="64"/>
      </right>
      <top style="thin">
        <color indexed="64"/>
      </top>
      <bottom/>
      <diagonal/>
    </border>
    <border>
      <left/>
      <right/>
      <top style="thin">
        <color indexed="64"/>
      </top>
      <bottom style="hair">
        <color indexed="64"/>
      </bottom>
      <diagonal/>
    </border>
    <border>
      <left/>
      <right/>
      <top/>
      <bottom style="hair">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diagonalDown="1">
      <left style="thin">
        <color indexed="64"/>
      </left>
      <right style="hair">
        <color indexed="64"/>
      </right>
      <top/>
      <bottom style="thin">
        <color indexed="64"/>
      </bottom>
      <diagonal style="hair">
        <color indexed="64"/>
      </diagonal>
    </border>
    <border>
      <left/>
      <right style="double">
        <color indexed="64"/>
      </right>
      <top style="thin">
        <color indexed="64"/>
      </top>
      <bottom style="hair">
        <color indexed="64"/>
      </bottom>
      <diagonal/>
    </border>
    <border>
      <left/>
      <right style="double">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diagonal/>
    </border>
    <border>
      <left style="hair">
        <color indexed="64"/>
      </left>
      <right style="medium">
        <color indexed="64"/>
      </right>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hair">
        <color indexed="64"/>
      </top>
      <bottom/>
      <diagonal/>
    </border>
    <border>
      <left style="medium">
        <color indexed="64"/>
      </left>
      <right style="thin">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diagonalDown="1">
      <left style="thin">
        <color indexed="64"/>
      </left>
      <right style="hair">
        <color indexed="64"/>
      </right>
      <top style="thin">
        <color indexed="64"/>
      </top>
      <bottom style="medium">
        <color indexed="64"/>
      </bottom>
      <diagonal style="hair">
        <color indexed="64"/>
      </diagonal>
    </border>
    <border>
      <left/>
      <right/>
      <top style="thin">
        <color indexed="64"/>
      </top>
      <bottom style="medium">
        <color indexed="64"/>
      </bottom>
      <diagonal/>
    </border>
    <border>
      <left/>
      <right style="double">
        <color indexed="64"/>
      </right>
      <top style="thin">
        <color indexed="64"/>
      </top>
      <bottom style="medium">
        <color indexed="64"/>
      </bottom>
      <diagonal/>
    </border>
    <border diagonalDown="1">
      <left style="hair">
        <color indexed="64"/>
      </left>
      <right style="medium">
        <color indexed="64"/>
      </right>
      <top style="thin">
        <color indexed="64"/>
      </top>
      <bottom style="thin">
        <color indexed="64"/>
      </bottom>
      <diagonal style="hair">
        <color indexed="64"/>
      </diagonal>
    </border>
    <border diagonalDown="1">
      <left style="hair">
        <color indexed="64"/>
      </left>
      <right style="medium">
        <color indexed="64"/>
      </right>
      <top style="thin">
        <color indexed="64"/>
      </top>
      <bottom/>
      <diagonal style="hair">
        <color indexed="64"/>
      </diagonal>
    </border>
    <border diagonalDown="1">
      <left style="hair">
        <color indexed="64"/>
      </left>
      <right style="medium">
        <color indexed="64"/>
      </right>
      <top/>
      <bottom style="thin">
        <color indexed="64"/>
      </bottom>
      <diagonal style="hair">
        <color indexed="64"/>
      </diagonal>
    </border>
    <border diagonalDown="1">
      <left style="hair">
        <color indexed="64"/>
      </left>
      <right style="medium">
        <color indexed="64"/>
      </right>
      <top/>
      <bottom/>
      <diagonal style="hair">
        <color indexed="64"/>
      </diagonal>
    </border>
    <border>
      <left style="thin">
        <color indexed="64"/>
      </left>
      <right style="hair">
        <color indexed="64"/>
      </right>
      <top/>
      <bottom style="medium">
        <color indexed="64"/>
      </bottom>
      <diagonal/>
    </border>
    <border diagonalDown="1">
      <left style="hair">
        <color indexed="64"/>
      </left>
      <right style="medium">
        <color indexed="64"/>
      </right>
      <top/>
      <bottom style="medium">
        <color indexed="64"/>
      </bottom>
      <diagonal style="hair">
        <color indexed="64"/>
      </diagonal>
    </border>
    <border>
      <left style="thin">
        <color indexed="64"/>
      </left>
      <right style="double">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style="hair">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double">
        <color indexed="64"/>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hair">
        <color indexed="64"/>
      </diagonal>
    </border>
    <border diagonalDown="1">
      <left style="hair">
        <color indexed="64"/>
      </left>
      <right style="medium">
        <color indexed="64"/>
      </right>
      <top style="medium">
        <color indexed="64"/>
      </top>
      <bottom style="thin">
        <color indexed="64"/>
      </bottom>
      <diagonal style="hair">
        <color indexed="64"/>
      </diagonal>
    </border>
    <border diagonalDown="1">
      <left style="hair">
        <color indexed="64"/>
      </left>
      <right style="medium">
        <color indexed="64"/>
      </right>
      <top style="thin">
        <color indexed="64"/>
      </top>
      <bottom style="medium">
        <color indexed="64"/>
      </bottom>
      <diagonal style="hair">
        <color indexed="64"/>
      </diagonal>
    </border>
    <border>
      <left style="double">
        <color indexed="64"/>
      </left>
      <right style="thin">
        <color indexed="64"/>
      </right>
      <top style="medium">
        <color indexed="64"/>
      </top>
      <bottom style="hair">
        <color indexed="64"/>
      </bottom>
      <diagonal/>
    </border>
  </borders>
  <cellStyleXfs count="5">
    <xf numFmtId="0" fontId="0" fillId="0" borderId="0">
      <alignment vertical="center"/>
    </xf>
    <xf numFmtId="177" fontId="3" fillId="3" borderId="0"/>
    <xf numFmtId="0" fontId="4" fillId="0" borderId="0"/>
    <xf numFmtId="0" fontId="8" fillId="0" borderId="0">
      <alignment vertical="center"/>
    </xf>
    <xf numFmtId="38" fontId="8" fillId="0" borderId="0" applyFont="0" applyFill="0" applyBorder="0" applyAlignment="0" applyProtection="0">
      <alignment vertical="center"/>
    </xf>
  </cellStyleXfs>
  <cellXfs count="283">
    <xf numFmtId="0" fontId="0" fillId="0" borderId="0" xfId="0">
      <alignment vertical="center"/>
    </xf>
    <xf numFmtId="0" fontId="5" fillId="0" borderId="0" xfId="2" applyFont="1" applyFill="1"/>
    <xf numFmtId="0" fontId="5" fillId="0" borderId="0" xfId="2" applyFont="1" applyFill="1" applyBorder="1" applyAlignment="1">
      <alignment horizontal="centerContinuous" vertical="center"/>
    </xf>
    <xf numFmtId="0" fontId="5" fillId="0" borderId="0" xfId="2" applyFont="1" applyFill="1" applyBorder="1" applyAlignment="1">
      <alignment horizontal="left" vertical="center"/>
    </xf>
    <xf numFmtId="0" fontId="5" fillId="0" borderId="0" xfId="2" applyFont="1" applyAlignment="1">
      <alignment vertical="center"/>
    </xf>
    <xf numFmtId="0" fontId="6" fillId="0" borderId="0" xfId="0" applyFont="1">
      <alignment vertical="center"/>
    </xf>
    <xf numFmtId="0" fontId="5" fillId="0" borderId="0" xfId="2" quotePrefix="1" applyFont="1" applyFill="1" applyBorder="1" applyAlignment="1">
      <alignment horizontal="left" vertical="center"/>
    </xf>
    <xf numFmtId="176" fontId="5" fillId="0" borderId="5" xfId="1" applyNumberFormat="1" applyFont="1" applyFill="1" applyBorder="1" applyAlignment="1">
      <alignment vertical="center"/>
    </xf>
    <xf numFmtId="176" fontId="5" fillId="0" borderId="20" xfId="1" applyNumberFormat="1" applyFont="1" applyFill="1" applyBorder="1" applyAlignment="1">
      <alignment vertical="center"/>
    </xf>
    <xf numFmtId="176" fontId="5" fillId="0" borderId="25" xfId="1" applyNumberFormat="1" applyFont="1" applyFill="1" applyBorder="1" applyAlignment="1">
      <alignment vertical="center"/>
    </xf>
    <xf numFmtId="179" fontId="5" fillId="0" borderId="26" xfId="1" applyNumberFormat="1" applyFont="1" applyFill="1" applyBorder="1" applyAlignment="1">
      <alignment vertical="center"/>
    </xf>
    <xf numFmtId="176" fontId="5" fillId="0" borderId="1" xfId="1" applyNumberFormat="1" applyFont="1" applyFill="1" applyBorder="1" applyAlignment="1">
      <alignment vertical="center"/>
    </xf>
    <xf numFmtId="176" fontId="5" fillId="0" borderId="2" xfId="1" applyNumberFormat="1" applyFont="1" applyFill="1" applyBorder="1" applyAlignment="1">
      <alignment vertical="center"/>
    </xf>
    <xf numFmtId="179" fontId="5" fillId="0" borderId="29" xfId="1" applyNumberFormat="1" applyFont="1" applyFill="1" applyBorder="1" applyAlignment="1">
      <alignment vertical="center"/>
    </xf>
    <xf numFmtId="176" fontId="5" fillId="0" borderId="0" xfId="1" applyNumberFormat="1" applyFont="1" applyFill="1" applyBorder="1" applyAlignment="1">
      <alignment vertical="center"/>
    </xf>
    <xf numFmtId="179" fontId="5" fillId="0" borderId="34" xfId="1" applyNumberFormat="1" applyFont="1" applyFill="1" applyBorder="1" applyAlignment="1">
      <alignment vertical="center"/>
    </xf>
    <xf numFmtId="176" fontId="5" fillId="0" borderId="12" xfId="1" applyNumberFormat="1" applyFont="1" applyFill="1" applyBorder="1" applyAlignment="1">
      <alignment vertical="center"/>
    </xf>
    <xf numFmtId="176" fontId="5" fillId="0" borderId="22" xfId="1" applyNumberFormat="1" applyFont="1" applyFill="1" applyBorder="1" applyAlignment="1">
      <alignment vertical="center"/>
    </xf>
    <xf numFmtId="179" fontId="5" fillId="0" borderId="37" xfId="1" applyNumberFormat="1" applyFont="1" applyFill="1" applyBorder="1" applyAlignment="1">
      <alignment vertical="center"/>
    </xf>
    <xf numFmtId="176" fontId="5" fillId="0" borderId="42" xfId="1" applyNumberFormat="1" applyFont="1" applyFill="1" applyBorder="1" applyAlignment="1">
      <alignment vertical="center"/>
    </xf>
    <xf numFmtId="179" fontId="5" fillId="0" borderId="40" xfId="1" applyNumberFormat="1" applyFont="1" applyFill="1" applyBorder="1" applyAlignment="1">
      <alignment vertical="center"/>
    </xf>
    <xf numFmtId="176" fontId="5" fillId="0" borderId="29" xfId="1" applyNumberFormat="1" applyFont="1" applyFill="1" applyBorder="1" applyAlignment="1">
      <alignment vertical="center"/>
    </xf>
    <xf numFmtId="176" fontId="5" fillId="0" borderId="9" xfId="1" applyNumberFormat="1" applyFont="1" applyFill="1" applyBorder="1" applyAlignment="1">
      <alignment vertical="center"/>
    </xf>
    <xf numFmtId="0" fontId="5" fillId="0" borderId="0" xfId="2" applyFont="1" applyFill="1" applyBorder="1" applyAlignment="1">
      <alignment vertical="center"/>
    </xf>
    <xf numFmtId="176" fontId="5" fillId="0" borderId="15" xfId="1" applyNumberFormat="1" applyFont="1" applyFill="1" applyBorder="1" applyAlignment="1">
      <alignment vertical="center"/>
    </xf>
    <xf numFmtId="176" fontId="5" fillId="0" borderId="43" xfId="1" applyNumberFormat="1" applyFont="1" applyFill="1" applyBorder="1" applyAlignment="1">
      <alignment vertical="center"/>
    </xf>
    <xf numFmtId="176" fontId="5" fillId="2" borderId="1" xfId="1" applyNumberFormat="1" applyFont="1" applyFill="1" applyBorder="1" applyAlignment="1">
      <alignment vertical="center"/>
    </xf>
    <xf numFmtId="176" fontId="5" fillId="2" borderId="5" xfId="1" applyNumberFormat="1" applyFont="1" applyFill="1" applyBorder="1" applyAlignment="1">
      <alignment vertical="center"/>
    </xf>
    <xf numFmtId="176" fontId="5" fillId="2" borderId="12" xfId="1" applyNumberFormat="1" applyFont="1" applyFill="1" applyBorder="1" applyAlignment="1">
      <alignment vertical="center"/>
    </xf>
    <xf numFmtId="176" fontId="5" fillId="0" borderId="4" xfId="1" applyNumberFormat="1" applyFont="1" applyFill="1" applyBorder="1" applyAlignment="1">
      <alignment vertical="center"/>
    </xf>
    <xf numFmtId="176" fontId="5" fillId="0" borderId="14" xfId="1" applyNumberFormat="1"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right" vertical="center"/>
    </xf>
    <xf numFmtId="176" fontId="9" fillId="4" borderId="4" xfId="1" applyNumberFormat="1" applyFont="1" applyFill="1" applyBorder="1" applyAlignment="1">
      <alignment vertical="center"/>
    </xf>
    <xf numFmtId="0" fontId="11" fillId="0" borderId="0" xfId="3" applyFont="1" applyAlignment="1">
      <alignment vertical="center"/>
    </xf>
    <xf numFmtId="176" fontId="12" fillId="4" borderId="45" xfId="1" applyNumberFormat="1" applyFont="1" applyFill="1" applyBorder="1" applyAlignment="1">
      <alignment horizontal="distributed" vertical="center" wrapText="1" shrinkToFit="1"/>
    </xf>
    <xf numFmtId="176" fontId="12" fillId="4" borderId="19" xfId="1" applyNumberFormat="1" applyFont="1" applyFill="1" applyBorder="1" applyAlignment="1">
      <alignment horizontal="distributed" vertical="center" wrapText="1" shrinkToFit="1"/>
    </xf>
    <xf numFmtId="176" fontId="12" fillId="4" borderId="26" xfId="1" applyNumberFormat="1" applyFont="1" applyFill="1" applyBorder="1" applyAlignment="1">
      <alignment horizontal="center" vertical="center" wrapText="1" shrinkToFit="1"/>
    </xf>
    <xf numFmtId="0" fontId="13" fillId="4" borderId="7" xfId="3" applyFont="1" applyFill="1" applyBorder="1" applyAlignment="1">
      <alignment vertical="center" wrapText="1"/>
    </xf>
    <xf numFmtId="0" fontId="13" fillId="4" borderId="20" xfId="3" applyFont="1" applyFill="1" applyBorder="1" applyAlignment="1">
      <alignment horizontal="center" vertical="center" wrapText="1"/>
    </xf>
    <xf numFmtId="0" fontId="13" fillId="4" borderId="17" xfId="3" applyFont="1" applyFill="1" applyBorder="1" applyAlignment="1">
      <alignment horizontal="center" vertical="center" wrapText="1"/>
    </xf>
    <xf numFmtId="0" fontId="13" fillId="4" borderId="13" xfId="3" applyFont="1" applyFill="1" applyBorder="1" applyAlignment="1">
      <alignment horizontal="center" vertical="top" wrapText="1"/>
    </xf>
    <xf numFmtId="0" fontId="14" fillId="4" borderId="14" xfId="3" applyFont="1" applyFill="1" applyBorder="1" applyAlignment="1">
      <alignment horizontal="center" vertical="top" wrapText="1"/>
    </xf>
    <xf numFmtId="0" fontId="13" fillId="4" borderId="24" xfId="3" applyFont="1" applyFill="1" applyBorder="1" applyAlignment="1">
      <alignment horizontal="center" wrapText="1"/>
    </xf>
    <xf numFmtId="0" fontId="13" fillId="4" borderId="49" xfId="3" applyFont="1" applyFill="1" applyBorder="1" applyAlignment="1">
      <alignment horizontal="center" vertical="center" wrapText="1"/>
    </xf>
    <xf numFmtId="0" fontId="13" fillId="4" borderId="20" xfId="3" quotePrefix="1" applyFont="1" applyFill="1" applyBorder="1" applyAlignment="1">
      <alignment horizontal="center" vertical="center" shrinkToFit="1"/>
    </xf>
    <xf numFmtId="0" fontId="13" fillId="4" borderId="17" xfId="3" quotePrefix="1" applyFont="1" applyFill="1" applyBorder="1" applyAlignment="1">
      <alignment horizontal="center" vertical="center" shrinkToFit="1"/>
    </xf>
    <xf numFmtId="0" fontId="13" fillId="4" borderId="50" xfId="3" quotePrefix="1" applyFont="1" applyFill="1" applyBorder="1" applyAlignment="1">
      <alignment horizontal="center" vertical="center" shrinkToFit="1"/>
    </xf>
    <xf numFmtId="0" fontId="13" fillId="0" borderId="0" xfId="3" applyFont="1" applyAlignment="1">
      <alignment vertical="center"/>
    </xf>
    <xf numFmtId="179" fontId="5" fillId="0" borderId="51" xfId="1" applyNumberFormat="1" applyFont="1" applyFill="1" applyBorder="1" applyAlignment="1">
      <alignment vertical="center"/>
    </xf>
    <xf numFmtId="178" fontId="5" fillId="0" borderId="51" xfId="1" applyNumberFormat="1" applyFont="1" applyFill="1" applyBorder="1" applyAlignment="1">
      <alignment vertical="center"/>
    </xf>
    <xf numFmtId="176" fontId="5" fillId="0" borderId="32" xfId="1" applyNumberFormat="1" applyFont="1" applyFill="1" applyBorder="1" applyAlignment="1">
      <alignment horizontal="left" vertical="center"/>
    </xf>
    <xf numFmtId="176" fontId="5" fillId="0" borderId="16" xfId="1" applyNumberFormat="1" applyFont="1" applyFill="1" applyBorder="1" applyAlignment="1">
      <alignment horizontal="left" vertical="center"/>
    </xf>
    <xf numFmtId="176" fontId="5" fillId="0" borderId="11" xfId="1" applyNumberFormat="1" applyFont="1" applyFill="1" applyBorder="1" applyAlignment="1">
      <alignment horizontal="left" vertical="center"/>
    </xf>
    <xf numFmtId="176" fontId="5" fillId="2" borderId="2" xfId="1" applyNumberFormat="1" applyFont="1" applyFill="1" applyBorder="1" applyAlignment="1">
      <alignment vertical="center"/>
    </xf>
    <xf numFmtId="176" fontId="5" fillId="2" borderId="0" xfId="1" applyNumberFormat="1" applyFont="1" applyFill="1" applyBorder="1" applyAlignment="1">
      <alignment vertical="center"/>
    </xf>
    <xf numFmtId="179" fontId="5" fillId="0" borderId="40" xfId="0" applyNumberFormat="1" applyFont="1" applyBorder="1" applyAlignment="1">
      <alignment vertical="center"/>
    </xf>
    <xf numFmtId="179" fontId="5" fillId="0" borderId="29" xfId="0" applyNumberFormat="1" applyFont="1" applyBorder="1" applyAlignment="1">
      <alignment vertical="center"/>
    </xf>
    <xf numFmtId="179" fontId="5" fillId="0" borderId="37" xfId="0" applyNumberFormat="1" applyFont="1" applyBorder="1" applyAlignment="1">
      <alignment vertical="center"/>
    </xf>
    <xf numFmtId="179" fontId="5" fillId="0" borderId="26" xfId="0" applyNumberFormat="1" applyFont="1" applyBorder="1" applyAlignment="1">
      <alignment vertical="center"/>
    </xf>
    <xf numFmtId="179" fontId="5" fillId="0" borderId="40" xfId="1" applyNumberFormat="1" applyFont="1" applyFill="1" applyBorder="1" applyAlignment="1">
      <alignment horizontal="right" vertical="center"/>
    </xf>
    <xf numFmtId="179" fontId="5" fillId="0" borderId="29" xfId="1" applyNumberFormat="1" applyFont="1" applyFill="1" applyBorder="1" applyAlignment="1">
      <alignment horizontal="right" vertical="center"/>
    </xf>
    <xf numFmtId="179" fontId="5" fillId="0" borderId="37" xfId="1" applyNumberFormat="1" applyFont="1" applyFill="1" applyBorder="1" applyAlignment="1">
      <alignment horizontal="right" vertical="center"/>
    </xf>
    <xf numFmtId="179" fontId="5" fillId="0" borderId="26" xfId="1" applyNumberFormat="1" applyFont="1" applyFill="1" applyBorder="1" applyAlignment="1">
      <alignment horizontal="right" vertical="center"/>
    </xf>
    <xf numFmtId="178" fontId="5" fillId="0" borderId="3" xfId="1" applyNumberFormat="1" applyFont="1" applyFill="1" applyBorder="1" applyAlignment="1">
      <alignment horizontal="right" vertical="center" shrinkToFit="1"/>
    </xf>
    <xf numFmtId="178" fontId="5" fillId="0" borderId="21" xfId="1" applyNumberFormat="1" applyFont="1" applyFill="1" applyBorder="1" applyAlignment="1">
      <alignment horizontal="right" vertical="center" shrinkToFit="1"/>
    </xf>
    <xf numFmtId="178" fontId="5" fillId="0" borderId="6" xfId="1" applyNumberFormat="1" applyFont="1" applyFill="1" applyBorder="1" applyAlignment="1">
      <alignment horizontal="right" vertical="center" shrinkToFit="1"/>
    </xf>
    <xf numFmtId="178" fontId="5" fillId="0" borderId="33" xfId="1" applyNumberFormat="1" applyFont="1" applyFill="1" applyBorder="1" applyAlignment="1">
      <alignment horizontal="right" vertical="center" shrinkToFit="1"/>
    </xf>
    <xf numFmtId="178" fontId="5" fillId="0" borderId="13" xfId="1" applyNumberFormat="1" applyFont="1" applyFill="1" applyBorder="1" applyAlignment="1">
      <alignment horizontal="right" vertical="center" shrinkToFit="1"/>
    </xf>
    <xf numFmtId="0" fontId="5" fillId="2" borderId="41" xfId="0" applyFont="1" applyFill="1" applyBorder="1" applyAlignment="1">
      <alignment vertical="center"/>
    </xf>
    <xf numFmtId="0" fontId="5" fillId="0" borderId="28" xfId="0" applyFont="1" applyBorder="1" applyAlignment="1">
      <alignment vertical="center"/>
    </xf>
    <xf numFmtId="0" fontId="5" fillId="0" borderId="41" xfId="0" applyFont="1" applyBorder="1" applyAlignment="1">
      <alignment vertical="center"/>
    </xf>
    <xf numFmtId="0" fontId="5" fillId="0" borderId="35" xfId="0" applyFont="1" applyBorder="1" applyAlignment="1">
      <alignment vertical="center"/>
    </xf>
    <xf numFmtId="0" fontId="5" fillId="0" borderId="39" xfId="0" applyFont="1" applyBorder="1" applyAlignment="1">
      <alignment vertical="center"/>
    </xf>
    <xf numFmtId="0" fontId="5" fillId="0" borderId="52" xfId="0" applyFont="1" applyBorder="1" applyAlignment="1">
      <alignment vertical="center"/>
    </xf>
    <xf numFmtId="0" fontId="5" fillId="2" borderId="31" xfId="0" applyFont="1" applyFill="1" applyBorder="1" applyAlignment="1">
      <alignment vertical="center"/>
    </xf>
    <xf numFmtId="0" fontId="5" fillId="0" borderId="53" xfId="0" applyFont="1" applyBorder="1" applyAlignment="1">
      <alignment vertical="center"/>
    </xf>
    <xf numFmtId="0" fontId="5" fillId="0" borderId="31" xfId="0" applyFont="1" applyBorder="1" applyAlignment="1">
      <alignment vertical="center"/>
    </xf>
    <xf numFmtId="0" fontId="5" fillId="2" borderId="57" xfId="0" applyFont="1" applyFill="1" applyBorder="1" applyAlignment="1">
      <alignment horizontal="centerContinuous" vertical="center" shrinkToFit="1"/>
    </xf>
    <xf numFmtId="0" fontId="5" fillId="2" borderId="58" xfId="0" applyFont="1" applyFill="1" applyBorder="1" applyAlignment="1">
      <alignment horizontal="centerContinuous" vertical="center" shrinkToFit="1"/>
    </xf>
    <xf numFmtId="0" fontId="5" fillId="2" borderId="62" xfId="0" applyFont="1" applyFill="1" applyBorder="1" applyAlignment="1">
      <alignment horizontal="center" vertical="center" wrapText="1"/>
    </xf>
    <xf numFmtId="176" fontId="5" fillId="2" borderId="63" xfId="0" applyNumberFormat="1" applyFont="1" applyFill="1" applyBorder="1" applyAlignment="1">
      <alignment horizontal="center" vertical="center" wrapText="1"/>
    </xf>
    <xf numFmtId="176" fontId="5" fillId="2" borderId="64" xfId="0" applyNumberFormat="1" applyFont="1" applyFill="1" applyBorder="1" applyAlignment="1">
      <alignment horizontal="center" vertical="center" wrapText="1"/>
    </xf>
    <xf numFmtId="0" fontId="5" fillId="2" borderId="65" xfId="2" applyFont="1" applyFill="1" applyBorder="1" applyAlignment="1">
      <alignment vertical="center"/>
    </xf>
    <xf numFmtId="176" fontId="5" fillId="2" borderId="65" xfId="1" applyNumberFormat="1" applyFont="1" applyFill="1" applyBorder="1" applyAlignment="1">
      <alignment vertical="center"/>
    </xf>
    <xf numFmtId="176" fontId="5" fillId="2" borderId="69" xfId="1" applyNumberFormat="1" applyFont="1" applyFill="1" applyBorder="1" applyAlignment="1">
      <alignment vertical="center"/>
    </xf>
    <xf numFmtId="178" fontId="5" fillId="0" borderId="73" xfId="1" applyNumberFormat="1" applyFont="1" applyFill="1" applyBorder="1" applyAlignment="1">
      <alignment horizontal="right" vertical="center" shrinkToFit="1"/>
    </xf>
    <xf numFmtId="179" fontId="5" fillId="0" borderId="74" xfId="1" applyNumberFormat="1" applyFont="1" applyFill="1" applyBorder="1" applyAlignment="1">
      <alignment vertical="center"/>
    </xf>
    <xf numFmtId="179" fontId="5" fillId="0" borderId="75" xfId="1" applyNumberFormat="1" applyFont="1" applyFill="1" applyBorder="1" applyAlignment="1">
      <alignment vertical="center"/>
    </xf>
    <xf numFmtId="178" fontId="5" fillId="0" borderId="75" xfId="1" applyNumberFormat="1" applyFont="1" applyFill="1" applyBorder="1" applyAlignment="1">
      <alignment vertical="center"/>
    </xf>
    <xf numFmtId="178" fontId="5" fillId="0" borderId="66" xfId="0" applyNumberFormat="1" applyFont="1" applyBorder="1" applyAlignment="1">
      <alignment horizontal="center" vertical="center"/>
    </xf>
    <xf numFmtId="178" fontId="5" fillId="0" borderId="70" xfId="0" applyNumberFormat="1" applyFont="1" applyBorder="1" applyAlignment="1">
      <alignment horizontal="center" vertical="center"/>
    </xf>
    <xf numFmtId="178" fontId="5" fillId="0" borderId="78" xfId="0" applyNumberFormat="1" applyFont="1" applyBorder="1" applyAlignment="1">
      <alignment horizontal="center" vertical="center"/>
    </xf>
    <xf numFmtId="178" fontId="5" fillId="0" borderId="79" xfId="0" applyNumberFormat="1" applyFont="1" applyBorder="1" applyAlignment="1">
      <alignment horizontal="center" vertical="center"/>
    </xf>
    <xf numFmtId="178" fontId="5" fillId="0" borderId="80" xfId="0" applyNumberFormat="1" applyFont="1" applyBorder="1" applyAlignment="1">
      <alignment horizontal="center" vertical="center"/>
    </xf>
    <xf numFmtId="179" fontId="5" fillId="0" borderId="81" xfId="0" applyNumberFormat="1" applyFont="1" applyBorder="1" applyAlignment="1">
      <alignment horizontal="center" vertical="center"/>
    </xf>
    <xf numFmtId="179" fontId="5" fillId="0" borderId="82" xfId="1" applyNumberFormat="1" applyFont="1" applyFill="1" applyBorder="1" applyAlignment="1">
      <alignment horizontal="right" vertical="center"/>
    </xf>
    <xf numFmtId="179" fontId="5" fillId="0" borderId="82" xfId="0" applyNumberFormat="1" applyFont="1" applyBorder="1" applyAlignment="1">
      <alignment vertical="center"/>
    </xf>
    <xf numFmtId="179" fontId="5" fillId="0" borderId="83" xfId="0" applyNumberFormat="1" applyFont="1" applyBorder="1" applyAlignment="1">
      <alignment horizontal="center" vertical="center"/>
    </xf>
    <xf numFmtId="178" fontId="5" fillId="0" borderId="6" xfId="1" applyNumberFormat="1" applyFont="1" applyFill="1" applyBorder="1" applyAlignment="1">
      <alignment horizontal="right" vertical="center"/>
    </xf>
    <xf numFmtId="178" fontId="5" fillId="0" borderId="62" xfId="1" applyNumberFormat="1" applyFont="1" applyFill="1" applyBorder="1" applyAlignment="1">
      <alignment horizontal="right" vertical="center" shrinkToFit="1"/>
    </xf>
    <xf numFmtId="0" fontId="5" fillId="2" borderId="39" xfId="0" applyFont="1" applyFill="1" applyBorder="1" applyAlignment="1">
      <alignment vertical="center"/>
    </xf>
    <xf numFmtId="176" fontId="5" fillId="0" borderId="23" xfId="1" applyNumberFormat="1" applyFont="1" applyFill="1" applyBorder="1" applyAlignment="1">
      <alignment horizontal="left" vertical="center"/>
    </xf>
    <xf numFmtId="176" fontId="5" fillId="0" borderId="84" xfId="1" applyNumberFormat="1" applyFont="1" applyFill="1" applyBorder="1" applyAlignment="1">
      <alignment horizontal="left" vertical="center" shrinkToFit="1"/>
    </xf>
    <xf numFmtId="178" fontId="5" fillId="0" borderId="62" xfId="1" applyNumberFormat="1" applyFont="1" applyFill="1" applyBorder="1" applyAlignment="1">
      <alignment vertical="center"/>
    </xf>
    <xf numFmtId="0" fontId="5" fillId="2" borderId="85" xfId="2" applyFont="1" applyFill="1" applyBorder="1" applyAlignment="1">
      <alignment horizontal="centerContinuous" vertical="center" shrinkToFit="1"/>
    </xf>
    <xf numFmtId="0" fontId="5" fillId="2" borderId="86" xfId="2" applyFont="1" applyFill="1" applyBorder="1" applyAlignment="1">
      <alignment horizontal="centerContinuous" vertical="center" shrinkToFit="1"/>
    </xf>
    <xf numFmtId="0" fontId="5" fillId="2" borderId="87" xfId="2" applyFont="1" applyFill="1" applyBorder="1" applyAlignment="1">
      <alignment horizontal="centerContinuous" vertical="center" shrinkToFit="1"/>
    </xf>
    <xf numFmtId="0" fontId="5" fillId="0" borderId="88" xfId="2" applyFont="1" applyFill="1" applyBorder="1" applyAlignment="1">
      <alignment horizontal="center" vertical="center"/>
    </xf>
    <xf numFmtId="0" fontId="5" fillId="2" borderId="89" xfId="2" applyFont="1" applyFill="1" applyBorder="1" applyAlignment="1">
      <alignment horizontal="center" vertical="center" shrinkToFit="1"/>
    </xf>
    <xf numFmtId="176" fontId="9" fillId="4" borderId="14" xfId="1" applyNumberFormat="1" applyFont="1" applyFill="1" applyBorder="1" applyAlignment="1">
      <alignment horizontal="center" vertical="center"/>
    </xf>
    <xf numFmtId="176" fontId="9" fillId="4" borderId="17" xfId="1" applyNumberFormat="1" applyFont="1" applyFill="1" applyBorder="1" applyAlignment="1">
      <alignment horizontal="center" vertical="center"/>
    </xf>
    <xf numFmtId="0" fontId="13" fillId="4" borderId="14" xfId="3" applyFont="1" applyFill="1" applyBorder="1" applyAlignment="1">
      <alignment horizontal="center" wrapText="1"/>
    </xf>
    <xf numFmtId="0" fontId="13" fillId="4" borderId="3" xfId="3" applyFont="1" applyFill="1" applyBorder="1" applyAlignment="1">
      <alignment horizontal="center" wrapText="1"/>
    </xf>
    <xf numFmtId="0" fontId="13" fillId="4" borderId="4" xfId="3" applyFont="1" applyFill="1" applyBorder="1" applyAlignment="1">
      <alignment horizontal="center" wrapText="1"/>
    </xf>
    <xf numFmtId="0" fontId="13" fillId="4" borderId="14" xfId="3" applyFont="1" applyFill="1" applyBorder="1" applyAlignment="1">
      <alignment horizontal="center" vertical="top" wrapText="1"/>
    </xf>
    <xf numFmtId="176" fontId="9" fillId="0" borderId="0" xfId="1" applyNumberFormat="1" applyFont="1" applyFill="1" applyBorder="1" applyAlignment="1">
      <alignment vertical="center"/>
    </xf>
    <xf numFmtId="0" fontId="11" fillId="0" borderId="0" xfId="3" applyFont="1" applyFill="1" applyAlignment="1">
      <alignment vertical="center"/>
    </xf>
    <xf numFmtId="0" fontId="11" fillId="0" borderId="0" xfId="3" applyFont="1" applyAlignment="1">
      <alignment horizontal="center" vertical="center"/>
    </xf>
    <xf numFmtId="0" fontId="11" fillId="0" borderId="0" xfId="3" applyFont="1" applyFill="1" applyAlignment="1">
      <alignment horizontal="center" vertical="center"/>
    </xf>
    <xf numFmtId="0" fontId="11" fillId="0" borderId="0" xfId="3" applyFont="1" applyAlignment="1">
      <alignment horizontal="center" vertical="top"/>
    </xf>
    <xf numFmtId="0" fontId="9" fillId="0" borderId="0" xfId="3" applyFont="1" applyAlignment="1">
      <alignment horizontal="center" vertical="center"/>
    </xf>
    <xf numFmtId="0" fontId="15" fillId="0" borderId="0" xfId="3" applyFont="1" applyAlignment="1">
      <alignment horizontal="center" vertical="center"/>
    </xf>
    <xf numFmtId="0" fontId="16" fillId="0" borderId="0" xfId="3" applyFont="1" applyAlignment="1">
      <alignment horizontal="center" vertical="center"/>
    </xf>
    <xf numFmtId="0" fontId="11" fillId="0" borderId="0" xfId="3" applyFont="1" applyBorder="1" applyAlignment="1">
      <alignment vertical="center"/>
    </xf>
    <xf numFmtId="0" fontId="17" fillId="0" borderId="0" xfId="3" applyFont="1" applyFill="1" applyBorder="1" applyAlignment="1">
      <alignment horizontal="left" vertical="center"/>
    </xf>
    <xf numFmtId="0" fontId="18" fillId="0" borderId="0" xfId="3" applyFont="1" applyAlignment="1">
      <alignment vertical="center"/>
    </xf>
    <xf numFmtId="0" fontId="19" fillId="0" borderId="0" xfId="3" applyFont="1" applyAlignment="1">
      <alignment vertical="center"/>
    </xf>
    <xf numFmtId="0" fontId="11" fillId="0" borderId="0" xfId="3" applyFont="1" applyAlignment="1">
      <alignment horizontal="right" vertical="center"/>
    </xf>
    <xf numFmtId="38" fontId="9" fillId="0" borderId="0" xfId="4" applyFont="1" applyFill="1" applyBorder="1" applyAlignment="1">
      <alignment vertical="center" shrinkToFit="1"/>
    </xf>
    <xf numFmtId="0" fontId="18" fillId="0" borderId="0" xfId="3" applyFont="1" applyAlignment="1">
      <alignment vertical="top"/>
    </xf>
    <xf numFmtId="176" fontId="12" fillId="4" borderId="26" xfId="1" applyNumberFormat="1" applyFont="1" applyFill="1" applyBorder="1" applyAlignment="1">
      <alignment horizontal="distributed" vertical="center" wrapText="1" shrinkToFit="1"/>
    </xf>
    <xf numFmtId="176" fontId="12" fillId="4" borderId="13" xfId="1" applyNumberFormat="1" applyFont="1" applyFill="1" applyBorder="1" applyAlignment="1">
      <alignment horizontal="center" wrapText="1" shrinkToFit="1"/>
    </xf>
    <xf numFmtId="176" fontId="12" fillId="4" borderId="46" xfId="1" applyNumberFormat="1" applyFont="1" applyFill="1" applyBorder="1" applyAlignment="1">
      <alignment horizontal="center" wrapText="1"/>
    </xf>
    <xf numFmtId="176" fontId="12" fillId="4" borderId="14" xfId="1" applyNumberFormat="1" applyFont="1" applyFill="1" applyBorder="1" applyAlignment="1">
      <alignment horizontal="center" wrapText="1"/>
    </xf>
    <xf numFmtId="0" fontId="13" fillId="4" borderId="1" xfId="3" quotePrefix="1" applyFont="1" applyFill="1" applyBorder="1" applyAlignment="1">
      <alignment horizontal="center" vertical="center" wrapText="1"/>
    </xf>
    <xf numFmtId="0" fontId="13" fillId="4" borderId="1" xfId="3" applyFont="1" applyFill="1" applyBorder="1" applyAlignment="1">
      <alignment horizontal="center" wrapText="1"/>
    </xf>
    <xf numFmtId="0" fontId="13" fillId="4" borderId="2" xfId="3" applyFont="1" applyFill="1" applyBorder="1" applyAlignment="1">
      <alignment wrapText="1"/>
    </xf>
    <xf numFmtId="0" fontId="13" fillId="4" borderId="3" xfId="3" applyFont="1" applyFill="1" applyBorder="1" applyAlignment="1">
      <alignment wrapText="1"/>
    </xf>
    <xf numFmtId="0" fontId="13" fillId="4" borderId="12" xfId="3" applyFont="1" applyFill="1" applyBorder="1" applyAlignment="1">
      <alignment horizontal="center" vertical="top" wrapText="1"/>
    </xf>
    <xf numFmtId="176" fontId="12" fillId="4" borderId="20" xfId="1" applyNumberFormat="1" applyFont="1" applyFill="1" applyBorder="1" applyAlignment="1">
      <alignment horizontal="center" vertical="center" wrapText="1" shrinkToFit="1"/>
    </xf>
    <xf numFmtId="176" fontId="12" fillId="4" borderId="19" xfId="1" applyNumberFormat="1" applyFont="1" applyFill="1" applyBorder="1" applyAlignment="1">
      <alignment horizontal="center" vertical="center" wrapText="1" shrinkToFit="1"/>
    </xf>
    <xf numFmtId="176" fontId="12" fillId="4" borderId="25" xfId="1" applyNumberFormat="1" applyFont="1" applyFill="1" applyBorder="1" applyAlignment="1">
      <alignment horizontal="center" vertical="center" wrapText="1" shrinkToFit="1"/>
    </xf>
    <xf numFmtId="176" fontId="12" fillId="4" borderId="18" xfId="1" applyNumberFormat="1" applyFont="1" applyFill="1" applyBorder="1" applyAlignment="1">
      <alignment horizontal="center" vertical="center" wrapText="1" shrinkToFit="1"/>
    </xf>
    <xf numFmtId="176" fontId="12" fillId="4" borderId="27" xfId="1" applyNumberFormat="1" applyFont="1" applyFill="1" applyBorder="1" applyAlignment="1">
      <alignment horizontal="center" vertical="center" wrapText="1" shrinkToFit="1"/>
    </xf>
    <xf numFmtId="176" fontId="12" fillId="4" borderId="19" xfId="1" applyNumberFormat="1" applyFont="1" applyFill="1" applyBorder="1" applyAlignment="1">
      <alignment horizontal="center" vertical="center" shrinkToFit="1"/>
    </xf>
    <xf numFmtId="176" fontId="12" fillId="4" borderId="19" xfId="1" applyNumberFormat="1" applyFont="1" applyFill="1" applyBorder="1" applyAlignment="1">
      <alignment horizontal="center" vertical="center" wrapText="1"/>
    </xf>
    <xf numFmtId="176" fontId="12" fillId="4" borderId="27" xfId="1" applyNumberFormat="1" applyFont="1" applyFill="1" applyBorder="1" applyAlignment="1">
      <alignment horizontal="center" vertical="center" wrapText="1"/>
    </xf>
    <xf numFmtId="176" fontId="12" fillId="4" borderId="5" xfId="1" applyNumberFormat="1" applyFont="1" applyFill="1" applyBorder="1" applyAlignment="1">
      <alignment horizontal="center" vertical="center" wrapText="1" shrinkToFit="1"/>
    </xf>
    <xf numFmtId="176" fontId="12" fillId="4" borderId="10" xfId="1" applyNumberFormat="1" applyFont="1" applyFill="1" applyBorder="1" applyAlignment="1">
      <alignment horizontal="center" vertical="center" wrapText="1" shrinkToFit="1"/>
    </xf>
    <xf numFmtId="176" fontId="12" fillId="4" borderId="0" xfId="1" applyNumberFormat="1" applyFont="1" applyFill="1" applyBorder="1" applyAlignment="1">
      <alignment horizontal="center" vertical="center" wrapText="1" shrinkToFit="1"/>
    </xf>
    <xf numFmtId="176" fontId="12" fillId="4" borderId="11" xfId="1" applyNumberFormat="1" applyFont="1" applyFill="1" applyBorder="1" applyAlignment="1">
      <alignment horizontal="center" vertical="center" wrapText="1" shrinkToFit="1"/>
    </xf>
    <xf numFmtId="176" fontId="12" fillId="4" borderId="29" xfId="1" applyNumberFormat="1" applyFont="1" applyFill="1" applyBorder="1" applyAlignment="1">
      <alignment horizontal="center" vertical="center" wrapText="1" shrinkToFit="1"/>
    </xf>
    <xf numFmtId="176" fontId="12" fillId="4" borderId="9" xfId="1" applyNumberFormat="1" applyFont="1" applyFill="1" applyBorder="1" applyAlignment="1">
      <alignment horizontal="center" vertical="center" wrapText="1" shrinkToFit="1"/>
    </xf>
    <xf numFmtId="176" fontId="12" fillId="4" borderId="30" xfId="1" applyNumberFormat="1" applyFont="1" applyFill="1" applyBorder="1" applyAlignment="1">
      <alignment horizontal="center" vertical="center" wrapText="1" shrinkToFit="1"/>
    </xf>
    <xf numFmtId="176" fontId="12" fillId="4" borderId="10" xfId="1" applyNumberFormat="1" applyFont="1" applyFill="1" applyBorder="1" applyAlignment="1">
      <alignment horizontal="center" vertical="center" wrapText="1"/>
    </xf>
    <xf numFmtId="176" fontId="12" fillId="4" borderId="30" xfId="1" applyNumberFormat="1" applyFont="1" applyFill="1" applyBorder="1" applyAlignment="1">
      <alignment horizontal="center" vertical="center" wrapText="1"/>
    </xf>
    <xf numFmtId="176" fontId="12" fillId="4" borderId="4" xfId="1" applyNumberFormat="1" applyFont="1" applyFill="1" applyBorder="1" applyAlignment="1">
      <alignment horizontal="center" vertical="center" wrapText="1"/>
    </xf>
    <xf numFmtId="176" fontId="12" fillId="4" borderId="4" xfId="1" applyNumberFormat="1" applyFont="1" applyFill="1" applyBorder="1" applyAlignment="1">
      <alignment horizontal="center" vertical="center" wrapText="1" shrinkToFit="1"/>
    </xf>
    <xf numFmtId="176" fontId="12" fillId="4" borderId="2" xfId="1" applyNumberFormat="1" applyFont="1" applyFill="1" applyBorder="1" applyAlignment="1">
      <alignment horizontal="center" vertical="center" wrapText="1"/>
    </xf>
    <xf numFmtId="176" fontId="12" fillId="4" borderId="8" xfId="1" applyNumberFormat="1" applyFont="1" applyFill="1" applyBorder="1" applyAlignment="1">
      <alignment horizontal="center" vertical="center" wrapText="1"/>
    </xf>
    <xf numFmtId="176" fontId="12" fillId="4" borderId="7" xfId="1" applyNumberFormat="1" applyFont="1" applyFill="1" applyBorder="1" applyAlignment="1">
      <alignment horizontal="center" vertical="center" wrapText="1"/>
    </xf>
    <xf numFmtId="176" fontId="12" fillId="4" borderId="6" xfId="1" applyNumberFormat="1" applyFont="1" applyFill="1" applyBorder="1" applyAlignment="1">
      <alignment horizontal="center" vertical="center" wrapText="1" shrinkToFit="1"/>
    </xf>
    <xf numFmtId="179" fontId="12" fillId="4" borderId="26" xfId="1" applyNumberFormat="1" applyFont="1" applyFill="1" applyBorder="1" applyAlignment="1">
      <alignment horizontal="right" vertical="center" shrinkToFit="1"/>
    </xf>
    <xf numFmtId="179" fontId="12" fillId="4" borderId="90" xfId="1" applyNumberFormat="1" applyFont="1" applyFill="1" applyBorder="1" applyAlignment="1">
      <alignment horizontal="right" vertical="center" shrinkToFit="1"/>
    </xf>
    <xf numFmtId="179" fontId="12" fillId="4" borderId="22" xfId="1" applyNumberFormat="1" applyFont="1" applyFill="1" applyBorder="1" applyAlignment="1">
      <alignment horizontal="right" vertical="center" shrinkToFit="1"/>
    </xf>
    <xf numFmtId="179" fontId="12" fillId="4" borderId="16" xfId="1" applyNumberFormat="1" applyFont="1" applyFill="1" applyBorder="1" applyAlignment="1">
      <alignment horizontal="right" vertical="center" shrinkToFit="1"/>
    </xf>
    <xf numFmtId="179" fontId="12" fillId="4" borderId="37" xfId="1" applyNumberFormat="1" applyFont="1" applyFill="1" applyBorder="1" applyAlignment="1">
      <alignment horizontal="right" vertical="center" shrinkToFit="1"/>
    </xf>
    <xf numFmtId="179" fontId="12" fillId="4" borderId="15" xfId="1" applyNumberFormat="1" applyFont="1" applyFill="1" applyBorder="1" applyAlignment="1">
      <alignment horizontal="right" vertical="center" shrinkToFit="1"/>
    </xf>
    <xf numFmtId="179" fontId="12" fillId="4" borderId="38" xfId="1" applyNumberFormat="1" applyFont="1" applyFill="1" applyBorder="1" applyAlignment="1">
      <alignment horizontal="right" vertical="center" shrinkToFit="1"/>
    </xf>
    <xf numFmtId="179" fontId="12" fillId="4" borderId="14" xfId="1" applyNumberFormat="1" applyFont="1" applyFill="1" applyBorder="1" applyAlignment="1">
      <alignment horizontal="right" vertical="center" shrinkToFit="1"/>
    </xf>
    <xf numFmtId="179" fontId="12" fillId="4" borderId="46" xfId="1" applyNumberFormat="1" applyFont="1" applyFill="1" applyBorder="1" applyAlignment="1">
      <alignment horizontal="right" vertical="center" shrinkToFit="1"/>
    </xf>
    <xf numFmtId="179" fontId="12" fillId="4" borderId="13" xfId="1" applyNumberFormat="1" applyFont="1" applyFill="1" applyBorder="1" applyAlignment="1">
      <alignment horizontal="right" vertical="center" shrinkToFit="1"/>
    </xf>
    <xf numFmtId="179" fontId="12" fillId="4" borderId="12" xfId="1" applyNumberFormat="1" applyFont="1" applyFill="1" applyBorder="1" applyAlignment="1">
      <alignment horizontal="right" vertical="center" shrinkToFit="1"/>
    </xf>
    <xf numFmtId="179" fontId="12" fillId="4" borderId="17" xfId="1" applyNumberFormat="1" applyFont="1" applyFill="1" applyBorder="1" applyAlignment="1">
      <alignment horizontal="right" vertical="center" shrinkToFit="1"/>
    </xf>
    <xf numFmtId="179" fontId="12" fillId="4" borderId="91" xfId="1" applyNumberFormat="1" applyFont="1" applyFill="1" applyBorder="1" applyAlignment="1">
      <alignment horizontal="right" vertical="center" shrinkToFit="1"/>
    </xf>
    <xf numFmtId="179" fontId="12" fillId="4" borderId="50" xfId="1" applyNumberFormat="1" applyFont="1" applyFill="1" applyBorder="1" applyAlignment="1">
      <alignment horizontal="right" vertical="center" shrinkToFit="1"/>
    </xf>
    <xf numFmtId="179" fontId="12" fillId="4" borderId="92" xfId="1" applyNumberFormat="1" applyFont="1" applyFill="1" applyBorder="1" applyAlignment="1">
      <alignment horizontal="right" vertical="center" shrinkToFit="1"/>
    </xf>
    <xf numFmtId="179" fontId="12" fillId="4" borderId="93" xfId="1" applyNumberFormat="1" applyFont="1" applyFill="1" applyBorder="1" applyAlignment="1">
      <alignment horizontal="right" vertical="center" shrinkToFit="1"/>
    </xf>
    <xf numFmtId="0" fontId="13" fillId="0" borderId="0" xfId="3" applyFont="1" applyAlignment="1">
      <alignment horizontal="center" vertical="center"/>
    </xf>
    <xf numFmtId="0" fontId="13" fillId="4" borderId="17" xfId="3" applyFont="1" applyFill="1" applyBorder="1" applyAlignment="1">
      <alignment horizontal="center" vertical="center"/>
    </xf>
    <xf numFmtId="0" fontId="5" fillId="0" borderId="88" xfId="2" applyFont="1" applyFill="1" applyBorder="1" applyAlignment="1">
      <alignment horizontal="centerContinuous" vertical="center" shrinkToFit="1"/>
    </xf>
    <xf numFmtId="0" fontId="13" fillId="5" borderId="17" xfId="3" applyFont="1" applyFill="1" applyBorder="1" applyAlignment="1">
      <alignment horizontal="center" vertical="center"/>
    </xf>
    <xf numFmtId="178" fontId="5" fillId="0" borderId="94" xfId="1" applyNumberFormat="1" applyFont="1" applyFill="1" applyBorder="1" applyAlignment="1">
      <alignment horizontal="right" vertical="center" shrinkToFit="1"/>
    </xf>
    <xf numFmtId="178" fontId="5" fillId="0" borderId="95" xfId="1" applyNumberFormat="1" applyFont="1" applyFill="1" applyBorder="1" applyAlignment="1">
      <alignment horizontal="right" vertical="center" shrinkToFit="1"/>
    </xf>
    <xf numFmtId="0" fontId="5" fillId="2" borderId="96" xfId="0" applyFont="1" applyFill="1" applyBorder="1" applyAlignment="1">
      <alignment horizontal="center" vertical="center"/>
    </xf>
    <xf numFmtId="179" fontId="5" fillId="0" borderId="34" xfId="1" applyNumberFormat="1" applyFont="1" applyFill="1" applyBorder="1" applyAlignment="1">
      <alignment horizontal="right" vertical="center"/>
    </xf>
    <xf numFmtId="179" fontId="5" fillId="0" borderId="40" xfId="1" applyNumberFormat="1" applyFont="1" applyFill="1" applyBorder="1" applyAlignment="1">
      <alignment horizontal="right" vertical="center" shrinkToFit="1"/>
    </xf>
    <xf numFmtId="179" fontId="5" fillId="0" borderId="74" xfId="1" applyNumberFormat="1" applyFont="1" applyFill="1" applyBorder="1" applyAlignment="1">
      <alignment horizontal="right" vertical="center"/>
    </xf>
    <xf numFmtId="0" fontId="13" fillId="5" borderId="0" xfId="3" applyFont="1" applyFill="1" applyAlignment="1">
      <alignment vertical="center"/>
    </xf>
    <xf numFmtId="0" fontId="9" fillId="0" borderId="0" xfId="3" applyFont="1" applyAlignment="1">
      <alignment vertical="top"/>
    </xf>
    <xf numFmtId="178" fontId="5" fillId="0" borderId="66" xfId="1" applyNumberFormat="1" applyFont="1" applyFill="1" applyBorder="1" applyAlignment="1">
      <alignment horizontal="center" vertical="center" shrinkToFit="1"/>
    </xf>
    <xf numFmtId="178" fontId="5" fillId="0" borderId="67" xfId="1" applyNumberFormat="1" applyFont="1" applyFill="1" applyBorder="1" applyAlignment="1">
      <alignment horizontal="center" vertical="center" shrinkToFit="1"/>
    </xf>
    <xf numFmtId="178" fontId="5" fillId="0" borderId="68" xfId="1" applyNumberFormat="1" applyFont="1" applyFill="1" applyBorder="1" applyAlignment="1">
      <alignment horizontal="center" vertical="center" shrinkToFit="1"/>
    </xf>
    <xf numFmtId="178" fontId="5" fillId="0" borderId="70" xfId="1" applyNumberFormat="1" applyFont="1" applyFill="1" applyBorder="1" applyAlignment="1">
      <alignment horizontal="center" vertical="center" shrinkToFit="1"/>
    </xf>
    <xf numFmtId="178" fontId="5" fillId="0" borderId="71" xfId="1" applyNumberFormat="1" applyFont="1" applyFill="1" applyBorder="1" applyAlignment="1">
      <alignment horizontal="center" vertical="center" shrinkToFit="1"/>
    </xf>
    <xf numFmtId="38" fontId="24" fillId="0" borderId="12" xfId="4" applyFont="1" applyFill="1" applyBorder="1" applyAlignment="1">
      <alignment vertical="center" shrinkToFit="1"/>
    </xf>
    <xf numFmtId="38" fontId="24" fillId="0" borderId="90" xfId="4" applyFont="1" applyFill="1" applyBorder="1" applyAlignment="1">
      <alignment vertical="center" shrinkToFit="1"/>
    </xf>
    <xf numFmtId="38" fontId="24" fillId="0" borderId="22" xfId="4" applyFont="1" applyFill="1" applyBorder="1" applyAlignment="1">
      <alignment vertical="center" shrinkToFit="1"/>
    </xf>
    <xf numFmtId="38" fontId="24" fillId="0" borderId="16" xfId="4" applyFont="1" applyFill="1" applyBorder="1" applyAlignment="1">
      <alignment vertical="center" shrinkToFit="1"/>
    </xf>
    <xf numFmtId="38" fontId="24" fillId="0" borderId="37" xfId="4" applyFont="1" applyFill="1" applyBorder="1" applyAlignment="1">
      <alignment vertical="center" shrinkToFit="1"/>
    </xf>
    <xf numFmtId="38" fontId="24" fillId="0" borderId="15" xfId="4" applyFont="1" applyFill="1" applyBorder="1" applyAlignment="1">
      <alignment vertical="center" shrinkToFit="1"/>
    </xf>
    <xf numFmtId="38" fontId="24" fillId="0" borderId="38" xfId="4" applyFont="1" applyFill="1" applyBorder="1" applyAlignment="1">
      <alignment vertical="center" shrinkToFit="1"/>
    </xf>
    <xf numFmtId="38" fontId="24" fillId="0" borderId="14" xfId="4" applyFont="1" applyFill="1" applyBorder="1" applyAlignment="1">
      <alignment vertical="center" shrinkToFit="1"/>
    </xf>
    <xf numFmtId="38" fontId="24" fillId="0" borderId="46" xfId="4" applyFont="1" applyFill="1" applyBorder="1" applyAlignment="1">
      <alignment vertical="center" shrinkToFit="1"/>
    </xf>
    <xf numFmtId="38" fontId="24" fillId="0" borderId="13" xfId="4" applyFont="1" applyFill="1" applyBorder="1" applyAlignment="1">
      <alignment vertical="center" shrinkToFit="1"/>
    </xf>
    <xf numFmtId="176" fontId="25" fillId="0" borderId="12" xfId="4" applyNumberFormat="1" applyFont="1" applyFill="1" applyBorder="1" applyAlignment="1">
      <alignment vertical="center"/>
    </xf>
    <xf numFmtId="176" fontId="25" fillId="0" borderId="14" xfId="4" applyNumberFormat="1" applyFont="1" applyFill="1" applyBorder="1" applyAlignment="1">
      <alignment vertical="center"/>
    </xf>
    <xf numFmtId="176" fontId="25" fillId="0" borderId="22" xfId="4" applyNumberFormat="1" applyFont="1" applyFill="1" applyBorder="1" applyAlignment="1">
      <alignment vertical="center"/>
    </xf>
    <xf numFmtId="176" fontId="25" fillId="0" borderId="13" xfId="4" applyNumberFormat="1" applyFont="1" applyFill="1" applyBorder="1" applyAlignment="1">
      <alignment vertical="center"/>
    </xf>
    <xf numFmtId="176" fontId="25" fillId="0" borderId="49" xfId="4" applyNumberFormat="1" applyFont="1" applyFill="1" applyBorder="1" applyAlignment="1">
      <alignment vertical="center"/>
    </xf>
    <xf numFmtId="0" fontId="9" fillId="0" borderId="0" xfId="2" applyFont="1" applyFill="1"/>
    <xf numFmtId="176" fontId="12" fillId="4" borderId="44" xfId="1" quotePrefix="1" applyNumberFormat="1" applyFont="1" applyFill="1" applyBorder="1" applyAlignment="1">
      <alignment horizontal="center" vertical="center"/>
    </xf>
    <xf numFmtId="176" fontId="12" fillId="4" borderId="25" xfId="1" quotePrefix="1" applyNumberFormat="1" applyFont="1" applyFill="1" applyBorder="1" applyAlignment="1">
      <alignment horizontal="center" vertical="center"/>
    </xf>
    <xf numFmtId="176" fontId="12" fillId="4" borderId="21" xfId="1" quotePrefix="1" applyNumberFormat="1" applyFont="1" applyFill="1" applyBorder="1" applyAlignment="1">
      <alignment horizontal="center" vertical="center"/>
    </xf>
    <xf numFmtId="0" fontId="12" fillId="5" borderId="17" xfId="2" applyFont="1" applyFill="1" applyBorder="1" applyAlignment="1">
      <alignment horizontal="center" vertical="center"/>
    </xf>
    <xf numFmtId="176" fontId="12" fillId="4" borderId="20" xfId="1" applyNumberFormat="1" applyFont="1" applyFill="1" applyBorder="1" applyAlignment="1">
      <alignment horizontal="center" vertical="center"/>
    </xf>
    <xf numFmtId="176" fontId="12" fillId="4" borderId="25" xfId="1" applyNumberFormat="1" applyFont="1" applyFill="1" applyBorder="1" applyAlignment="1">
      <alignment horizontal="center" vertical="center"/>
    </xf>
    <xf numFmtId="176" fontId="12" fillId="4" borderId="21" xfId="1" applyNumberFormat="1" applyFont="1" applyFill="1" applyBorder="1" applyAlignment="1">
      <alignment horizontal="center" vertical="center"/>
    </xf>
    <xf numFmtId="176" fontId="12" fillId="4" borderId="17" xfId="1" applyNumberFormat="1" applyFont="1" applyFill="1" applyBorder="1" applyAlignment="1">
      <alignment horizontal="center" vertical="center" wrapText="1"/>
    </xf>
    <xf numFmtId="176" fontId="12" fillId="4" borderId="17" xfId="1" applyNumberFormat="1" applyFont="1" applyFill="1" applyBorder="1" applyAlignment="1">
      <alignment horizontal="center" vertical="center"/>
    </xf>
    <xf numFmtId="176" fontId="12" fillId="4" borderId="17" xfId="1" applyNumberFormat="1" applyFont="1" applyFill="1" applyBorder="1" applyAlignment="1">
      <alignment horizontal="distributed" vertical="center" wrapText="1" shrinkToFit="1"/>
    </xf>
    <xf numFmtId="176" fontId="12" fillId="4" borderId="20" xfId="1" applyNumberFormat="1" applyFont="1" applyFill="1" applyBorder="1" applyAlignment="1">
      <alignment horizontal="center" vertical="center" wrapText="1"/>
    </xf>
    <xf numFmtId="176" fontId="9" fillId="4" borderId="7" xfId="1" applyNumberFormat="1" applyFont="1" applyFill="1" applyBorder="1" applyAlignment="1">
      <alignment horizontal="center" vertical="center"/>
    </xf>
    <xf numFmtId="176" fontId="9" fillId="4" borderId="14" xfId="1" applyNumberFormat="1" applyFont="1" applyFill="1" applyBorder="1" applyAlignment="1">
      <alignment horizontal="center" vertical="center"/>
    </xf>
    <xf numFmtId="176" fontId="12" fillId="4" borderId="4" xfId="1" applyNumberFormat="1" applyFont="1" applyFill="1" applyBorder="1" applyAlignment="1">
      <alignment horizontal="center" vertical="center" shrinkToFit="1"/>
    </xf>
    <xf numFmtId="176" fontId="12" fillId="4" borderId="7" xfId="1" applyNumberFormat="1" applyFont="1" applyFill="1" applyBorder="1" applyAlignment="1">
      <alignment horizontal="center" vertical="center" shrinkToFit="1"/>
    </xf>
    <xf numFmtId="176" fontId="12" fillId="4" borderId="14" xfId="1" applyNumberFormat="1" applyFont="1" applyFill="1" applyBorder="1" applyAlignment="1">
      <alignment horizontal="center" vertical="center" shrinkToFit="1"/>
    </xf>
    <xf numFmtId="0" fontId="13" fillId="4" borderId="1" xfId="3" applyFont="1" applyFill="1" applyBorder="1" applyAlignment="1">
      <alignment horizontal="left" vertical="center" wrapText="1"/>
    </xf>
    <xf numFmtId="0" fontId="13" fillId="4" borderId="25" xfId="3" applyFont="1" applyFill="1" applyBorder="1" applyAlignment="1">
      <alignment horizontal="left" vertical="center" wrapText="1"/>
    </xf>
    <xf numFmtId="0" fontId="13" fillId="4" borderId="21" xfId="3" applyFont="1" applyFill="1" applyBorder="1" applyAlignment="1">
      <alignment horizontal="left" vertical="center" wrapText="1"/>
    </xf>
    <xf numFmtId="0" fontId="13" fillId="4" borderId="2" xfId="3" applyFont="1" applyFill="1" applyBorder="1" applyAlignment="1">
      <alignment horizontal="left" vertical="center" wrapText="1"/>
    </xf>
    <xf numFmtId="0" fontId="13" fillId="4" borderId="20" xfId="3" applyFont="1" applyFill="1" applyBorder="1" applyAlignment="1">
      <alignment horizontal="left" vertical="center" wrapText="1"/>
    </xf>
    <xf numFmtId="0" fontId="13" fillId="4" borderId="7" xfId="3" applyFont="1" applyFill="1" applyBorder="1" applyAlignment="1">
      <alignment horizontal="center" vertical="top" wrapText="1"/>
    </xf>
    <xf numFmtId="0" fontId="13" fillId="4" borderId="14" xfId="3" applyFont="1" applyFill="1" applyBorder="1" applyAlignment="1">
      <alignment horizontal="center" vertical="top" wrapText="1"/>
    </xf>
    <xf numFmtId="0" fontId="13" fillId="4" borderId="7" xfId="3" applyFont="1" applyFill="1" applyBorder="1" applyAlignment="1">
      <alignment horizontal="center" wrapText="1"/>
    </xf>
    <xf numFmtId="0" fontId="13" fillId="4" borderId="14" xfId="3" applyFont="1" applyFill="1" applyBorder="1" applyAlignment="1">
      <alignment horizontal="center"/>
    </xf>
    <xf numFmtId="0" fontId="13" fillId="4" borderId="5" xfId="3" applyFont="1" applyFill="1" applyBorder="1" applyAlignment="1">
      <alignment horizontal="center" wrapText="1"/>
    </xf>
    <xf numFmtId="0" fontId="13" fillId="4" borderId="12" xfId="3" applyFont="1" applyFill="1" applyBorder="1" applyAlignment="1">
      <alignment horizontal="center"/>
    </xf>
    <xf numFmtId="0" fontId="13" fillId="4" borderId="1" xfId="3" applyFont="1" applyFill="1" applyBorder="1" applyAlignment="1">
      <alignment horizontal="center" wrapText="1"/>
    </xf>
    <xf numFmtId="0" fontId="13" fillId="4" borderId="12" xfId="3" applyFont="1" applyFill="1" applyBorder="1" applyAlignment="1">
      <alignment horizontal="center" wrapText="1"/>
    </xf>
    <xf numFmtId="0" fontId="13" fillId="4" borderId="4" xfId="3" applyFont="1" applyFill="1" applyBorder="1" applyAlignment="1">
      <alignment horizontal="center" wrapText="1"/>
    </xf>
    <xf numFmtId="0" fontId="13" fillId="4" borderId="14" xfId="3" applyFont="1" applyFill="1" applyBorder="1" applyAlignment="1">
      <alignment horizontal="center" wrapText="1"/>
    </xf>
    <xf numFmtId="0" fontId="13" fillId="4" borderId="47" xfId="3" applyFont="1" applyFill="1" applyBorder="1" applyAlignment="1">
      <alignment horizontal="distributed" vertical="center" wrapText="1"/>
    </xf>
    <xf numFmtId="0" fontId="13" fillId="0" borderId="23" xfId="3" applyFont="1" applyBorder="1" applyAlignment="1">
      <alignment vertical="center" wrapText="1"/>
    </xf>
    <xf numFmtId="0" fontId="13" fillId="4" borderId="48" xfId="3" applyFont="1" applyFill="1" applyBorder="1" applyAlignment="1">
      <alignment horizontal="center" vertical="center" wrapText="1"/>
    </xf>
    <xf numFmtId="0" fontId="13" fillId="4" borderId="36" xfId="3" applyFont="1" applyFill="1" applyBorder="1" applyAlignment="1">
      <alignment horizontal="center" vertical="center" wrapText="1"/>
    </xf>
    <xf numFmtId="0" fontId="13" fillId="4" borderId="4" xfId="3" applyFont="1" applyFill="1" applyBorder="1" applyAlignment="1">
      <alignment horizontal="distributed" vertical="center" wrapText="1"/>
    </xf>
    <xf numFmtId="0" fontId="13" fillId="4" borderId="7" xfId="3" applyFont="1" applyFill="1" applyBorder="1" applyAlignment="1">
      <alignment horizontal="distributed" vertical="center" wrapText="1"/>
    </xf>
    <xf numFmtId="0" fontId="13" fillId="4" borderId="1" xfId="3" applyFont="1" applyFill="1" applyBorder="1" applyAlignment="1">
      <alignment vertical="center" wrapText="1"/>
    </xf>
    <xf numFmtId="0" fontId="13" fillId="4" borderId="2" xfId="3" applyFont="1" applyFill="1" applyBorder="1" applyAlignment="1">
      <alignment vertical="center" wrapText="1"/>
    </xf>
    <xf numFmtId="0" fontId="13" fillId="4" borderId="3" xfId="3" applyFont="1" applyFill="1" applyBorder="1" applyAlignment="1">
      <alignment vertical="center" wrapText="1"/>
    </xf>
    <xf numFmtId="0" fontId="13" fillId="4" borderId="5" xfId="3" applyFont="1" applyFill="1" applyBorder="1" applyAlignment="1">
      <alignment horizontal="center" vertical="center"/>
    </xf>
    <xf numFmtId="0" fontId="13" fillId="4" borderId="0" xfId="3" applyFont="1" applyFill="1" applyBorder="1" applyAlignment="1">
      <alignment horizontal="center" vertical="center"/>
    </xf>
    <xf numFmtId="0" fontId="13" fillId="4" borderId="6" xfId="3" applyFont="1" applyFill="1" applyBorder="1" applyAlignment="1">
      <alignment horizontal="center" vertical="center"/>
    </xf>
    <xf numFmtId="0" fontId="13" fillId="4" borderId="5" xfId="3" applyFont="1" applyFill="1" applyBorder="1" applyAlignment="1">
      <alignment horizontal="left" vertical="center" wrapText="1"/>
    </xf>
    <xf numFmtId="0" fontId="13" fillId="4" borderId="0" xfId="3" applyFont="1" applyFill="1" applyBorder="1" applyAlignment="1">
      <alignment horizontal="left" vertical="center" wrapText="1"/>
    </xf>
    <xf numFmtId="0" fontId="13" fillId="4" borderId="13" xfId="3" applyFont="1" applyFill="1" applyBorder="1" applyAlignment="1">
      <alignment horizontal="left" vertical="center" wrapText="1"/>
    </xf>
    <xf numFmtId="0" fontId="13" fillId="4" borderId="22" xfId="3" applyFont="1" applyFill="1" applyBorder="1" applyAlignment="1">
      <alignment horizontal="left" vertical="center" wrapText="1"/>
    </xf>
    <xf numFmtId="0" fontId="13" fillId="4" borderId="7" xfId="3" applyFont="1" applyFill="1" applyBorder="1" applyAlignment="1">
      <alignment horizontal="center"/>
    </xf>
    <xf numFmtId="0" fontId="13" fillId="4" borderId="3" xfId="3" applyFont="1" applyFill="1" applyBorder="1" applyAlignment="1">
      <alignment horizontal="left" vertical="center" wrapText="1"/>
    </xf>
    <xf numFmtId="0" fontId="13" fillId="4" borderId="3" xfId="3" applyFont="1" applyFill="1" applyBorder="1" applyAlignment="1">
      <alignment horizontal="center" wrapText="1"/>
    </xf>
    <xf numFmtId="0" fontId="13" fillId="4" borderId="13" xfId="3" applyFont="1" applyFill="1" applyBorder="1" applyAlignment="1">
      <alignment horizontal="center" wrapText="1"/>
    </xf>
    <xf numFmtId="0" fontId="5" fillId="2" borderId="54"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61" xfId="0" applyFont="1" applyFill="1" applyBorder="1" applyAlignment="1">
      <alignment horizontal="center" vertical="center"/>
    </xf>
    <xf numFmtId="176" fontId="5" fillId="2" borderId="59" xfId="1" applyNumberFormat="1" applyFont="1" applyFill="1" applyBorder="1" applyAlignment="1">
      <alignment horizontal="right" vertical="center"/>
    </xf>
    <xf numFmtId="176" fontId="5" fillId="2" borderId="76" xfId="1" applyNumberFormat="1" applyFont="1" applyFill="1" applyBorder="1" applyAlignment="1">
      <alignment horizontal="right" vertical="center"/>
    </xf>
    <xf numFmtId="0" fontId="5" fillId="2" borderId="77" xfId="0" applyFont="1" applyFill="1" applyBorder="1" applyAlignment="1">
      <alignment horizontal="right" vertical="center"/>
    </xf>
    <xf numFmtId="176" fontId="5" fillId="2" borderId="72" xfId="1" applyNumberFormat="1" applyFont="1" applyFill="1" applyBorder="1" applyAlignment="1">
      <alignment horizontal="right" vertical="center"/>
    </xf>
    <xf numFmtId="176" fontId="5" fillId="2" borderId="22" xfId="1" applyNumberFormat="1" applyFont="1" applyFill="1" applyBorder="1" applyAlignment="1">
      <alignment horizontal="right" vertical="center"/>
    </xf>
    <xf numFmtId="0" fontId="5" fillId="2" borderId="39" xfId="0" applyFont="1" applyFill="1" applyBorder="1" applyAlignment="1">
      <alignment horizontal="right" vertical="center"/>
    </xf>
    <xf numFmtId="176" fontId="5" fillId="2" borderId="60" xfId="1" applyNumberFormat="1" applyFont="1" applyFill="1" applyBorder="1" applyAlignment="1">
      <alignment horizontal="right" vertical="center"/>
    </xf>
    <xf numFmtId="0" fontId="5" fillId="2" borderId="61" xfId="0" applyFont="1" applyFill="1" applyBorder="1" applyAlignment="1">
      <alignment horizontal="right" vertical="center"/>
    </xf>
    <xf numFmtId="176" fontId="5" fillId="2" borderId="65" xfId="1" applyNumberFormat="1" applyFont="1" applyFill="1" applyBorder="1" applyAlignment="1">
      <alignment horizontal="center" vertical="center" wrapText="1"/>
    </xf>
    <xf numFmtId="176" fontId="5" fillId="2" borderId="0" xfId="1" applyNumberFormat="1" applyFont="1" applyFill="1" applyBorder="1" applyAlignment="1">
      <alignment horizontal="center" vertical="center" wrapText="1"/>
    </xf>
    <xf numFmtId="176" fontId="5" fillId="2" borderId="6" xfId="1" applyNumberFormat="1" applyFont="1" applyFill="1" applyBorder="1" applyAlignment="1">
      <alignment horizontal="center" vertical="center" wrapText="1"/>
    </xf>
    <xf numFmtId="176" fontId="5" fillId="2" borderId="59" xfId="1" applyNumberFormat="1" applyFont="1" applyFill="1" applyBorder="1" applyAlignment="1">
      <alignment horizontal="center" vertical="center" wrapText="1"/>
    </xf>
    <xf numFmtId="176" fontId="5" fillId="2" borderId="60" xfId="1" applyNumberFormat="1" applyFont="1" applyFill="1" applyBorder="1" applyAlignment="1">
      <alignment horizontal="center" vertical="center" wrapText="1"/>
    </xf>
    <xf numFmtId="176" fontId="5" fillId="2" borderId="62" xfId="1" applyNumberFormat="1" applyFont="1" applyFill="1" applyBorder="1" applyAlignment="1">
      <alignment horizontal="center" vertical="center" wrapText="1"/>
    </xf>
  </cellXfs>
  <cellStyles count="5">
    <cellStyle name="桁区切り 4" xfId="4"/>
    <cellStyle name="標準" xfId="0" builtinId="0"/>
    <cellStyle name="標準 2" xfId="2"/>
    <cellStyle name="標準 5" xfId="3"/>
    <cellStyle name="標準_平成８年度推計" xfId="1"/>
  </cellStyles>
  <dxfs count="0"/>
  <tableStyles count="0" defaultTableStyle="TableStyleMedium2" defaultPivotStyle="PivotStyleLight16"/>
  <colors>
    <mruColors>
      <color rgb="FF0000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K29"/>
  <sheetViews>
    <sheetView showGridLines="0" zoomScale="80" zoomScaleNormal="80" zoomScaleSheetLayoutView="100" workbookViewId="0">
      <selection activeCell="D13" sqref="D13"/>
    </sheetView>
  </sheetViews>
  <sheetFormatPr defaultRowHeight="14.25"/>
  <cols>
    <col min="1" max="1" width="8.375" style="120" customWidth="1"/>
    <col min="2" max="2" width="12" style="130" customWidth="1"/>
    <col min="3" max="37" width="10.625" style="130" customWidth="1"/>
    <col min="38" max="16384" width="9" style="130"/>
  </cols>
  <sheetData>
    <row r="1" spans="1:26" s="126" customFormat="1" ht="9.9499999999999993" customHeight="1">
      <c r="A1" s="118"/>
    </row>
    <row r="2" spans="1:26" s="48" customFormat="1" ht="15" customHeight="1">
      <c r="A2" s="179"/>
      <c r="B2" s="180" t="s">
        <v>204</v>
      </c>
      <c r="C2" s="215" t="s">
        <v>210</v>
      </c>
      <c r="D2" s="215"/>
      <c r="F2" s="180" t="s">
        <v>205</v>
      </c>
      <c r="G2" s="182" t="s">
        <v>212</v>
      </c>
      <c r="H2" s="123"/>
      <c r="I2" s="189"/>
      <c r="J2" s="48" t="s">
        <v>207</v>
      </c>
    </row>
    <row r="3" spans="1:26" s="48" customFormat="1" ht="9.9499999999999993" customHeight="1">
      <c r="A3" s="179"/>
    </row>
    <row r="4" spans="1:26" s="34" customFormat="1">
      <c r="A4" s="118"/>
      <c r="B4" s="34" t="s">
        <v>183</v>
      </c>
      <c r="G4" s="124"/>
      <c r="H4" s="125"/>
      <c r="I4" s="124"/>
    </row>
    <row r="5" spans="1:26" s="126" customFormat="1" ht="20.100000000000001" customHeight="1">
      <c r="A5" s="118"/>
      <c r="B5" s="127"/>
      <c r="C5" s="190" t="s">
        <v>208</v>
      </c>
      <c r="H5" s="127"/>
      <c r="Z5" s="128" t="s">
        <v>44</v>
      </c>
    </row>
    <row r="6" spans="1:26" s="34" customFormat="1">
      <c r="A6" s="118"/>
      <c r="B6" s="33"/>
      <c r="C6" s="216" t="s">
        <v>45</v>
      </c>
      <c r="D6" s="217"/>
      <c r="E6" s="217"/>
      <c r="F6" s="217"/>
      <c r="G6" s="217"/>
      <c r="H6" s="217"/>
      <c r="I6" s="217"/>
      <c r="J6" s="217"/>
      <c r="K6" s="217"/>
      <c r="L6" s="217"/>
      <c r="M6" s="217"/>
      <c r="N6" s="217"/>
      <c r="O6" s="217"/>
      <c r="P6" s="217"/>
      <c r="Q6" s="217"/>
      <c r="R6" s="217"/>
      <c r="S6" s="218"/>
      <c r="T6" s="219" t="s">
        <v>46</v>
      </c>
      <c r="U6" s="219" t="s">
        <v>187</v>
      </c>
      <c r="V6" s="221" t="s">
        <v>47</v>
      </c>
      <c r="W6" s="222" t="s">
        <v>48</v>
      </c>
      <c r="X6" s="212" t="s">
        <v>49</v>
      </c>
      <c r="Y6" s="213"/>
      <c r="Z6" s="214"/>
    </row>
    <row r="7" spans="1:26" s="34" customFormat="1" ht="67.5">
      <c r="A7" s="118"/>
      <c r="B7" s="223"/>
      <c r="C7" s="140" t="s">
        <v>50</v>
      </c>
      <c r="D7" s="141" t="s">
        <v>51</v>
      </c>
      <c r="E7" s="142" t="s">
        <v>52</v>
      </c>
      <c r="F7" s="141" t="s">
        <v>53</v>
      </c>
      <c r="G7" s="35" t="s">
        <v>54</v>
      </c>
      <c r="H7" s="37" t="s">
        <v>55</v>
      </c>
      <c r="I7" s="143" t="s">
        <v>56</v>
      </c>
      <c r="J7" s="141" t="s">
        <v>57</v>
      </c>
      <c r="K7" s="36" t="s">
        <v>191</v>
      </c>
      <c r="L7" s="144" t="s">
        <v>58</v>
      </c>
      <c r="M7" s="37" t="s">
        <v>59</v>
      </c>
      <c r="N7" s="145" t="s">
        <v>60</v>
      </c>
      <c r="O7" s="36" t="s">
        <v>200</v>
      </c>
      <c r="P7" s="146" t="s">
        <v>61</v>
      </c>
      <c r="Q7" s="147" t="s">
        <v>62</v>
      </c>
      <c r="R7" s="131" t="s">
        <v>192</v>
      </c>
      <c r="S7" s="144" t="s">
        <v>63</v>
      </c>
      <c r="T7" s="220"/>
      <c r="U7" s="219"/>
      <c r="V7" s="221"/>
      <c r="W7" s="222"/>
      <c r="X7" s="133" t="s">
        <v>201</v>
      </c>
      <c r="Y7" s="134" t="s">
        <v>202</v>
      </c>
      <c r="Z7" s="132" t="s">
        <v>203</v>
      </c>
    </row>
    <row r="8" spans="1:26" s="34" customFormat="1">
      <c r="A8" s="118"/>
      <c r="B8" s="224"/>
      <c r="C8" s="148" t="s">
        <v>64</v>
      </c>
      <c r="D8" s="149" t="s">
        <v>65</v>
      </c>
      <c r="E8" s="150" t="s">
        <v>66</v>
      </c>
      <c r="F8" s="149" t="s">
        <v>67</v>
      </c>
      <c r="G8" s="151" t="s">
        <v>68</v>
      </c>
      <c r="H8" s="152" t="s">
        <v>69</v>
      </c>
      <c r="I8" s="153" t="s">
        <v>70</v>
      </c>
      <c r="J8" s="149" t="s">
        <v>71</v>
      </c>
      <c r="K8" s="149" t="s">
        <v>72</v>
      </c>
      <c r="L8" s="154" t="s">
        <v>73</v>
      </c>
      <c r="M8" s="152" t="s">
        <v>74</v>
      </c>
      <c r="N8" s="149" t="s">
        <v>75</v>
      </c>
      <c r="O8" s="149" t="s">
        <v>76</v>
      </c>
      <c r="P8" s="155" t="s">
        <v>77</v>
      </c>
      <c r="Q8" s="156" t="s">
        <v>78</v>
      </c>
      <c r="R8" s="152" t="s">
        <v>79</v>
      </c>
      <c r="S8" s="154" t="s">
        <v>80</v>
      </c>
      <c r="T8" s="157">
        <v>18</v>
      </c>
      <c r="U8" s="157" t="s">
        <v>81</v>
      </c>
      <c r="V8" s="158" t="s">
        <v>82</v>
      </c>
      <c r="W8" s="159">
        <v>21</v>
      </c>
      <c r="X8" s="160">
        <v>22</v>
      </c>
      <c r="Y8" s="161">
        <v>23</v>
      </c>
      <c r="Z8" s="162">
        <v>24</v>
      </c>
    </row>
    <row r="9" spans="1:26" s="34" customFormat="1" ht="17.25">
      <c r="A9" s="123" t="s">
        <v>185</v>
      </c>
      <c r="B9" s="111" t="s">
        <v>189</v>
      </c>
      <c r="C9" s="196">
        <v>980</v>
      </c>
      <c r="D9" s="197">
        <v>153</v>
      </c>
      <c r="E9" s="198">
        <v>1092</v>
      </c>
      <c r="F9" s="197">
        <v>5347</v>
      </c>
      <c r="G9" s="199">
        <v>5077</v>
      </c>
      <c r="H9" s="200">
        <v>4203</v>
      </c>
      <c r="I9" s="201">
        <v>5679</v>
      </c>
      <c r="J9" s="197">
        <v>6675</v>
      </c>
      <c r="K9" s="197">
        <v>2073</v>
      </c>
      <c r="L9" s="202">
        <v>207</v>
      </c>
      <c r="M9" s="200">
        <v>2705</v>
      </c>
      <c r="N9" s="197">
        <v>6238</v>
      </c>
      <c r="O9" s="197">
        <v>2410</v>
      </c>
      <c r="P9" s="197">
        <v>3380</v>
      </c>
      <c r="Q9" s="202">
        <v>4001</v>
      </c>
      <c r="R9" s="200">
        <v>9532</v>
      </c>
      <c r="S9" s="202">
        <v>3619</v>
      </c>
      <c r="T9" s="203">
        <v>63371</v>
      </c>
      <c r="U9" s="203">
        <v>1127</v>
      </c>
      <c r="V9" s="203">
        <v>657</v>
      </c>
      <c r="W9" s="198">
        <v>63840</v>
      </c>
      <c r="X9" s="204">
        <v>2225</v>
      </c>
      <c r="Y9" s="203">
        <v>9550</v>
      </c>
      <c r="Z9" s="205">
        <v>51595</v>
      </c>
    </row>
    <row r="10" spans="1:26" s="34" customFormat="1" ht="17.25">
      <c r="A10" s="122" t="s">
        <v>186</v>
      </c>
      <c r="B10" s="110" t="s">
        <v>189</v>
      </c>
      <c r="C10" s="196">
        <v>1039.9666369111799</v>
      </c>
      <c r="D10" s="197">
        <v>165.60120362506524</v>
      </c>
      <c r="E10" s="198">
        <v>1339.5996290274679</v>
      </c>
      <c r="F10" s="197">
        <v>6526.0102643090895</v>
      </c>
      <c r="G10" s="199">
        <v>5364.9665486492695</v>
      </c>
      <c r="H10" s="200">
        <v>4879.374809490906</v>
      </c>
      <c r="I10" s="201">
        <v>5821.4270413670929</v>
      </c>
      <c r="J10" s="197">
        <v>10914.951764503467</v>
      </c>
      <c r="K10" s="197">
        <v>4659.2973548801547</v>
      </c>
      <c r="L10" s="202">
        <v>169.98958383628553</v>
      </c>
      <c r="M10" s="200">
        <v>2980.5187252069545</v>
      </c>
      <c r="N10" s="197">
        <v>7002.8568455152463</v>
      </c>
      <c r="O10" s="197">
        <v>1696.3322522346043</v>
      </c>
      <c r="P10" s="197">
        <v>3317.3376412308562</v>
      </c>
      <c r="Q10" s="202">
        <v>4353.2328837819769</v>
      </c>
      <c r="R10" s="200">
        <v>9927.4151645737002</v>
      </c>
      <c r="S10" s="202">
        <v>5948.3711886633273</v>
      </c>
      <c r="T10" s="203">
        <v>76107.249537806594</v>
      </c>
      <c r="U10" s="203">
        <v>1323.798780810896</v>
      </c>
      <c r="V10" s="203">
        <v>860.47600641183806</v>
      </c>
      <c r="W10" s="198">
        <v>76570.57231220571</v>
      </c>
      <c r="X10" s="204">
        <v>2545.167469563713</v>
      </c>
      <c r="Y10" s="203">
        <v>11405.385073799996</v>
      </c>
      <c r="Z10" s="205">
        <v>62156.696994442929</v>
      </c>
    </row>
    <row r="11" spans="1:26" s="34" customFormat="1">
      <c r="A11" s="121" t="s">
        <v>185</v>
      </c>
      <c r="B11" s="111" t="s">
        <v>190</v>
      </c>
      <c r="C11" s="163">
        <f>IF(C10=0,"-",(C9/C10-1)*100)</f>
        <v>-5.7662077592496308</v>
      </c>
      <c r="D11" s="164">
        <f t="shared" ref="D11:Z11" si="0">IF(D10=0,"-",(D9/D10-1)*100)</f>
        <v>-7.6093671719895228</v>
      </c>
      <c r="E11" s="165">
        <f t="shared" si="0"/>
        <v>-18.483106718029031</v>
      </c>
      <c r="F11" s="164">
        <f t="shared" si="0"/>
        <v>-18.066325619454293</v>
      </c>
      <c r="G11" s="166">
        <f t="shared" si="0"/>
        <v>-5.3675367038732098</v>
      </c>
      <c r="H11" s="167">
        <f t="shared" si="0"/>
        <v>-13.861915427674965</v>
      </c>
      <c r="I11" s="168">
        <f t="shared" si="0"/>
        <v>-2.446600126652887</v>
      </c>
      <c r="J11" s="164">
        <f t="shared" si="0"/>
        <v>-38.845355032096627</v>
      </c>
      <c r="K11" s="164">
        <f t="shared" si="0"/>
        <v>-55.508312904117687</v>
      </c>
      <c r="L11" s="169">
        <f t="shared" si="0"/>
        <v>21.772167051928704</v>
      </c>
      <c r="M11" s="167">
        <f t="shared" si="0"/>
        <v>-9.2439857155342526</v>
      </c>
      <c r="N11" s="164">
        <f t="shared" si="0"/>
        <v>-10.922068841162647</v>
      </c>
      <c r="O11" s="164">
        <f t="shared" si="0"/>
        <v>42.071224362165502</v>
      </c>
      <c r="P11" s="164">
        <f t="shared" si="0"/>
        <v>1.8889352108847568</v>
      </c>
      <c r="Q11" s="169">
        <f t="shared" si="0"/>
        <v>-8.0912942906000929</v>
      </c>
      <c r="R11" s="167">
        <f t="shared" si="0"/>
        <v>-3.9830626403613234</v>
      </c>
      <c r="S11" s="169">
        <f t="shared" si="0"/>
        <v>-39.159815599651004</v>
      </c>
      <c r="T11" s="170">
        <f t="shared" si="0"/>
        <v>-16.734607563869208</v>
      </c>
      <c r="U11" s="170">
        <f t="shared" si="0"/>
        <v>-14.866215595873754</v>
      </c>
      <c r="V11" s="170">
        <f t="shared" si="0"/>
        <v>-23.646912278278108</v>
      </c>
      <c r="W11" s="165">
        <f t="shared" si="0"/>
        <v>-16.625933341987565</v>
      </c>
      <c r="X11" s="171">
        <f t="shared" si="0"/>
        <v>-12.579426438237295</v>
      </c>
      <c r="Y11" s="170">
        <f t="shared" si="0"/>
        <v>-16.267623248092821</v>
      </c>
      <c r="Z11" s="172">
        <f t="shared" si="0"/>
        <v>-16.992049940149158</v>
      </c>
    </row>
    <row r="12" spans="1:26" s="34" customFormat="1">
      <c r="A12" s="121" t="s">
        <v>185</v>
      </c>
      <c r="B12" s="111" t="s">
        <v>198</v>
      </c>
      <c r="C12" s="163">
        <f>(C9/$W9)*100</f>
        <v>1.5350877192982455</v>
      </c>
      <c r="D12" s="164">
        <f t="shared" ref="D12:W13" si="1">(D9/$W9)*100</f>
        <v>0.23966165413533835</v>
      </c>
      <c r="E12" s="165">
        <f t="shared" si="1"/>
        <v>1.7105263157894739</v>
      </c>
      <c r="F12" s="164">
        <f t="shared" si="1"/>
        <v>8.3756265664160399</v>
      </c>
      <c r="G12" s="166">
        <f t="shared" si="1"/>
        <v>7.9526942355889725</v>
      </c>
      <c r="H12" s="167">
        <f t="shared" si="1"/>
        <v>6.5836466165413539</v>
      </c>
      <c r="I12" s="168">
        <f t="shared" si="1"/>
        <v>8.8956766917293226</v>
      </c>
      <c r="J12" s="164">
        <f t="shared" si="1"/>
        <v>10.455827067669173</v>
      </c>
      <c r="K12" s="164">
        <f t="shared" si="1"/>
        <v>3.2471804511278193</v>
      </c>
      <c r="L12" s="169">
        <f t="shared" si="1"/>
        <v>0.3242481203007519</v>
      </c>
      <c r="M12" s="167">
        <f t="shared" si="1"/>
        <v>4.2371553884711783</v>
      </c>
      <c r="N12" s="164">
        <f t="shared" si="1"/>
        <v>9.7713032581453643</v>
      </c>
      <c r="O12" s="164">
        <f t="shared" si="1"/>
        <v>3.7750626566416043</v>
      </c>
      <c r="P12" s="164">
        <f t="shared" si="1"/>
        <v>5.2944862155388472</v>
      </c>
      <c r="Q12" s="169">
        <f t="shared" si="1"/>
        <v>6.2672305764411034</v>
      </c>
      <c r="R12" s="167">
        <f t="shared" si="1"/>
        <v>14.93107769423559</v>
      </c>
      <c r="S12" s="169">
        <f t="shared" si="1"/>
        <v>5.6688596491228074</v>
      </c>
      <c r="T12" s="170">
        <f t="shared" si="1"/>
        <v>99.265350877192986</v>
      </c>
      <c r="U12" s="170">
        <f t="shared" si="1"/>
        <v>1.7653508771929824</v>
      </c>
      <c r="V12" s="170">
        <f t="shared" si="1"/>
        <v>1.0291353383458646</v>
      </c>
      <c r="W12" s="165">
        <f t="shared" si="1"/>
        <v>100</v>
      </c>
      <c r="X12" s="171">
        <f>(X9/$T9)*100</f>
        <v>3.5110697322118951</v>
      </c>
      <c r="Y12" s="170">
        <f t="shared" ref="Y12:Z13" si="2">(Y9/$T9)*100</f>
        <v>15.069984693313977</v>
      </c>
      <c r="Z12" s="172">
        <f t="shared" si="2"/>
        <v>81.417367565605716</v>
      </c>
    </row>
    <row r="13" spans="1:26" s="34" customFormat="1">
      <c r="A13" s="121" t="s">
        <v>186</v>
      </c>
      <c r="B13" s="111" t="s">
        <v>198</v>
      </c>
      <c r="C13" s="173">
        <f>(C10/$W10)*100</f>
        <v>1.358180571866255</v>
      </c>
      <c r="D13" s="164">
        <f t="shared" si="1"/>
        <v>0.21627264708150498</v>
      </c>
      <c r="E13" s="165">
        <f t="shared" si="1"/>
        <v>1.7494966911902388</v>
      </c>
      <c r="F13" s="164">
        <f t="shared" si="1"/>
        <v>8.5228699058173465</v>
      </c>
      <c r="G13" s="166">
        <f t="shared" si="1"/>
        <v>7.0065645151173417</v>
      </c>
      <c r="H13" s="167">
        <f t="shared" si="1"/>
        <v>6.3723891073922543</v>
      </c>
      <c r="I13" s="168">
        <f t="shared" si="1"/>
        <v>7.6026949591431094</v>
      </c>
      <c r="J13" s="164">
        <f t="shared" si="1"/>
        <v>14.25476058870148</v>
      </c>
      <c r="K13" s="164">
        <f t="shared" si="1"/>
        <v>6.0849713071002354</v>
      </c>
      <c r="L13" s="169">
        <f t="shared" si="1"/>
        <v>0.22200380472954673</v>
      </c>
      <c r="M13" s="167">
        <f t="shared" si="1"/>
        <v>3.8925120123881398</v>
      </c>
      <c r="N13" s="164">
        <f t="shared" si="1"/>
        <v>9.1456242705906448</v>
      </c>
      <c r="O13" s="164">
        <f t="shared" si="1"/>
        <v>2.2153840581444904</v>
      </c>
      <c r="P13" s="164">
        <f t="shared" si="1"/>
        <v>4.332392381377117</v>
      </c>
      <c r="Q13" s="169">
        <f t="shared" si="1"/>
        <v>5.6852557742839949</v>
      </c>
      <c r="R13" s="167">
        <f t="shared" si="1"/>
        <v>12.965052845753933</v>
      </c>
      <c r="S13" s="169">
        <f t="shared" si="1"/>
        <v>7.7684820800472565</v>
      </c>
      <c r="T13" s="170">
        <f t="shared" si="1"/>
        <v>99.394907520724828</v>
      </c>
      <c r="U13" s="170">
        <f t="shared" si="1"/>
        <v>1.7288610243283715</v>
      </c>
      <c r="V13" s="170">
        <f t="shared" si="1"/>
        <v>1.1237685450532724</v>
      </c>
      <c r="W13" s="165">
        <f t="shared" si="1"/>
        <v>100</v>
      </c>
      <c r="X13" s="171">
        <f>(X10/$T10)*100</f>
        <v>3.3441853240267085</v>
      </c>
      <c r="Y13" s="170">
        <f t="shared" si="2"/>
        <v>14.985937795760604</v>
      </c>
      <c r="Z13" s="172">
        <f t="shared" si="2"/>
        <v>81.66987688021274</v>
      </c>
    </row>
    <row r="14" spans="1:26" s="34" customFormat="1">
      <c r="A14" s="121" t="s">
        <v>185</v>
      </c>
      <c r="B14" s="111" t="s">
        <v>199</v>
      </c>
      <c r="C14" s="163">
        <f>IF(C11=0,0,C11*C13/100)</f>
        <v>-7.8315513519572999E-2</v>
      </c>
      <c r="D14" s="164">
        <f t="shared" ref="D14:Z14" si="3">IF(D11=0,0,D11*D13/100)</f>
        <v>-1.6456979809012798E-2</v>
      </c>
      <c r="E14" s="165">
        <f t="shared" si="3"/>
        <v>-0.32336134046107867</v>
      </c>
      <c r="F14" s="164">
        <f t="shared" si="3"/>
        <v>-1.5397694293074391</v>
      </c>
      <c r="G14" s="166">
        <f t="shared" si="3"/>
        <v>-0.37607992202947932</v>
      </c>
      <c r="H14" s="167">
        <f t="shared" si="3"/>
        <v>-0.8833351887890859</v>
      </c>
      <c r="I14" s="168">
        <f t="shared" si="3"/>
        <v>-0.18600754449942797</v>
      </c>
      <c r="J14" s="164">
        <f t="shared" si="3"/>
        <v>-5.5373123596564771</v>
      </c>
      <c r="K14" s="164">
        <f t="shared" si="3"/>
        <v>-3.3776649132709786</v>
      </c>
      <c r="L14" s="169">
        <f t="shared" si="3"/>
        <v>4.8335039227354513E-2</v>
      </c>
      <c r="M14" s="167">
        <f t="shared" si="3"/>
        <v>-0.35982325440061452</v>
      </c>
      <c r="N14" s="164">
        <f t="shared" si="3"/>
        <v>-0.99889137878798939</v>
      </c>
      <c r="O14" s="164">
        <f t="shared" si="3"/>
        <v>0.93203919758561549</v>
      </c>
      <c r="P14" s="164">
        <f t="shared" si="3"/>
        <v>8.1836085165520989E-2</v>
      </c>
      <c r="Q14" s="169">
        <f t="shared" si="3"/>
        <v>-0.46001077587065298</v>
      </c>
      <c r="R14" s="167">
        <f t="shared" si="3"/>
        <v>-0.51640617620232743</v>
      </c>
      <c r="S14" s="169">
        <f t="shared" si="3"/>
        <v>-3.0421232574384387</v>
      </c>
      <c r="T14" s="170">
        <f t="shared" si="3"/>
        <v>-16.633347712064023</v>
      </c>
      <c r="U14" s="170">
        <f t="shared" si="3"/>
        <v>-0.2570162072296871</v>
      </c>
      <c r="V14" s="170">
        <f t="shared" si="3"/>
        <v>-0.26573656205962953</v>
      </c>
      <c r="W14" s="165">
        <f t="shared" si="3"/>
        <v>-16.625933341987565</v>
      </c>
      <c r="X14" s="171">
        <f t="shared" si="3"/>
        <v>-0.42067933279426734</v>
      </c>
      <c r="Y14" s="170">
        <f t="shared" si="3"/>
        <v>-2.4378559008078811</v>
      </c>
      <c r="Z14" s="172">
        <f t="shared" si="3"/>
        <v>-13.877386265544081</v>
      </c>
    </row>
    <row r="15" spans="1:26" s="117" customFormat="1" ht="20.100000000000001" customHeight="1">
      <c r="A15" s="119"/>
      <c r="B15" s="116"/>
      <c r="C15" s="48" t="s">
        <v>213</v>
      </c>
      <c r="D15" s="129"/>
      <c r="E15" s="129"/>
      <c r="F15" s="129"/>
      <c r="G15" s="129"/>
      <c r="H15" s="129"/>
      <c r="I15" s="129"/>
      <c r="J15" s="129"/>
      <c r="K15" s="129"/>
      <c r="L15" s="129"/>
      <c r="M15" s="129"/>
      <c r="N15" s="129"/>
      <c r="O15" s="129"/>
      <c r="P15" s="129"/>
      <c r="Q15" s="129"/>
      <c r="R15" s="129"/>
      <c r="S15" s="129"/>
      <c r="T15" s="129"/>
      <c r="U15" s="129"/>
      <c r="V15" s="129"/>
      <c r="W15" s="129"/>
      <c r="X15" s="129"/>
      <c r="Y15" s="129"/>
      <c r="Z15" s="129"/>
    </row>
    <row r="16" spans="1:26">
      <c r="B16" s="34" t="s">
        <v>184</v>
      </c>
    </row>
    <row r="17" spans="1:37" ht="20.100000000000001" customHeight="1">
      <c r="C17" s="190" t="s">
        <v>209</v>
      </c>
    </row>
    <row r="18" spans="1:37" s="34" customFormat="1">
      <c r="A18" s="118"/>
      <c r="B18" s="225"/>
      <c r="C18" s="228" t="s">
        <v>83</v>
      </c>
      <c r="D18" s="229"/>
      <c r="E18" s="229"/>
      <c r="F18" s="229"/>
      <c r="G18" s="230"/>
      <c r="H18" s="228" t="s">
        <v>84</v>
      </c>
      <c r="I18" s="231"/>
      <c r="J18" s="231"/>
      <c r="K18" s="229"/>
      <c r="L18" s="229"/>
      <c r="M18" s="229"/>
      <c r="N18" s="229"/>
      <c r="O18" s="229"/>
      <c r="P18" s="229"/>
      <c r="Q18" s="229"/>
      <c r="R18" s="229"/>
      <c r="S18" s="229"/>
      <c r="T18" s="230"/>
      <c r="U18" s="232" t="s">
        <v>85</v>
      </c>
      <c r="V18" s="229"/>
      <c r="W18" s="230"/>
      <c r="X18" s="228" t="s">
        <v>86</v>
      </c>
      <c r="Y18" s="229"/>
      <c r="Z18" s="229"/>
      <c r="AA18" s="229"/>
      <c r="AB18" s="229"/>
      <c r="AC18" s="229"/>
      <c r="AD18" s="229"/>
      <c r="AE18" s="229"/>
      <c r="AF18" s="229"/>
      <c r="AG18" s="229"/>
      <c r="AH18" s="230"/>
      <c r="AI18" s="243" t="s">
        <v>188</v>
      </c>
      <c r="AJ18" s="245" t="s">
        <v>87</v>
      </c>
      <c r="AK18" s="247" t="s">
        <v>193</v>
      </c>
    </row>
    <row r="19" spans="1:37" s="34" customFormat="1">
      <c r="A19" s="118"/>
      <c r="B19" s="226"/>
      <c r="C19" s="237" t="s">
        <v>88</v>
      </c>
      <c r="D19" s="135" t="s">
        <v>89</v>
      </c>
      <c r="E19" s="249" t="s">
        <v>90</v>
      </c>
      <c r="F19" s="250"/>
      <c r="G19" s="251"/>
      <c r="H19" s="252"/>
      <c r="I19" s="253"/>
      <c r="J19" s="254"/>
      <c r="K19" s="255" t="s">
        <v>91</v>
      </c>
      <c r="L19" s="256"/>
      <c r="M19" s="257"/>
      <c r="N19" s="255" t="s">
        <v>92</v>
      </c>
      <c r="O19" s="258"/>
      <c r="P19" s="258"/>
      <c r="Q19" s="258"/>
      <c r="R19" s="258"/>
      <c r="S19" s="258"/>
      <c r="T19" s="257"/>
      <c r="U19" s="231" t="s">
        <v>93</v>
      </c>
      <c r="V19" s="229"/>
      <c r="W19" s="230"/>
      <c r="X19" s="235" t="s">
        <v>94</v>
      </c>
      <c r="Y19" s="228" t="s">
        <v>95</v>
      </c>
      <c r="Z19" s="229"/>
      <c r="AA19" s="230"/>
      <c r="AB19" s="228" t="s">
        <v>96</v>
      </c>
      <c r="AC19" s="229"/>
      <c r="AD19" s="230"/>
      <c r="AE19" s="228" t="s">
        <v>97</v>
      </c>
      <c r="AF19" s="231"/>
      <c r="AG19" s="231"/>
      <c r="AH19" s="260"/>
      <c r="AI19" s="244"/>
      <c r="AJ19" s="246"/>
      <c r="AK19" s="248"/>
    </row>
    <row r="20" spans="1:37" s="34" customFormat="1">
      <c r="A20" s="118"/>
      <c r="B20" s="226"/>
      <c r="C20" s="237"/>
      <c r="D20" s="233" t="s">
        <v>98</v>
      </c>
      <c r="E20" s="38"/>
      <c r="F20" s="241" t="s">
        <v>99</v>
      </c>
      <c r="G20" s="241" t="s">
        <v>100</v>
      </c>
      <c r="H20" s="237" t="s">
        <v>194</v>
      </c>
      <c r="I20" s="239" t="s">
        <v>195</v>
      </c>
      <c r="J20" s="241" t="s">
        <v>101</v>
      </c>
      <c r="K20" s="235" t="s">
        <v>102</v>
      </c>
      <c r="L20" s="241" t="s">
        <v>103</v>
      </c>
      <c r="M20" s="261" t="s">
        <v>104</v>
      </c>
      <c r="N20" s="235" t="s">
        <v>105</v>
      </c>
      <c r="O20" s="136" t="s">
        <v>106</v>
      </c>
      <c r="P20" s="137"/>
      <c r="Q20" s="138"/>
      <c r="R20" s="114" t="s">
        <v>107</v>
      </c>
      <c r="S20" s="114" t="s">
        <v>108</v>
      </c>
      <c r="T20" s="113" t="s">
        <v>109</v>
      </c>
      <c r="U20" s="235" t="s">
        <v>110</v>
      </c>
      <c r="V20" s="241" t="s">
        <v>111</v>
      </c>
      <c r="W20" s="261" t="s">
        <v>104</v>
      </c>
      <c r="X20" s="259"/>
      <c r="Y20" s="235" t="s">
        <v>112</v>
      </c>
      <c r="Z20" s="114" t="s">
        <v>113</v>
      </c>
      <c r="AA20" s="114" t="s">
        <v>114</v>
      </c>
      <c r="AB20" s="235" t="s">
        <v>115</v>
      </c>
      <c r="AC20" s="114" t="s">
        <v>116</v>
      </c>
      <c r="AD20" s="114" t="s">
        <v>114</v>
      </c>
      <c r="AE20" s="235" t="s">
        <v>117</v>
      </c>
      <c r="AF20" s="114" t="s">
        <v>116</v>
      </c>
      <c r="AG20" s="114" t="s">
        <v>114</v>
      </c>
      <c r="AH20" s="114" t="s">
        <v>118</v>
      </c>
      <c r="AI20" s="244"/>
      <c r="AJ20" s="246"/>
      <c r="AK20" s="248"/>
    </row>
    <row r="21" spans="1:37" s="34" customFormat="1" ht="54">
      <c r="A21" s="118"/>
      <c r="B21" s="226"/>
      <c r="C21" s="240"/>
      <c r="D21" s="234"/>
      <c r="E21" s="112" t="s">
        <v>119</v>
      </c>
      <c r="F21" s="242"/>
      <c r="G21" s="242"/>
      <c r="H21" s="238"/>
      <c r="I21" s="240"/>
      <c r="J21" s="242"/>
      <c r="K21" s="236"/>
      <c r="L21" s="242"/>
      <c r="M21" s="262"/>
      <c r="N21" s="242"/>
      <c r="O21" s="139" t="s">
        <v>120</v>
      </c>
      <c r="P21" s="39" t="s">
        <v>196</v>
      </c>
      <c r="Q21" s="40" t="s">
        <v>197</v>
      </c>
      <c r="R21" s="115" t="s">
        <v>121</v>
      </c>
      <c r="S21" s="115" t="s">
        <v>122</v>
      </c>
      <c r="T21" s="41" t="s">
        <v>123</v>
      </c>
      <c r="U21" s="236"/>
      <c r="V21" s="242"/>
      <c r="W21" s="262"/>
      <c r="X21" s="236"/>
      <c r="Y21" s="242"/>
      <c r="Z21" s="115" t="s">
        <v>124</v>
      </c>
      <c r="AA21" s="115" t="s">
        <v>125</v>
      </c>
      <c r="AB21" s="242"/>
      <c r="AC21" s="115" t="s">
        <v>124</v>
      </c>
      <c r="AD21" s="115" t="s">
        <v>125</v>
      </c>
      <c r="AE21" s="242"/>
      <c r="AF21" s="115" t="s">
        <v>126</v>
      </c>
      <c r="AG21" s="42" t="s">
        <v>127</v>
      </c>
      <c r="AH21" s="115" t="s">
        <v>128</v>
      </c>
      <c r="AI21" s="43" t="s">
        <v>129</v>
      </c>
      <c r="AJ21" s="44"/>
      <c r="AK21" s="112" t="s">
        <v>130</v>
      </c>
    </row>
    <row r="22" spans="1:37" s="34" customFormat="1">
      <c r="A22" s="118"/>
      <c r="B22" s="227"/>
      <c r="C22" s="45" t="s">
        <v>131</v>
      </c>
      <c r="D22" s="45" t="s">
        <v>132</v>
      </c>
      <c r="E22" s="45" t="s">
        <v>133</v>
      </c>
      <c r="F22" s="45" t="s">
        <v>67</v>
      </c>
      <c r="G22" s="45" t="s">
        <v>68</v>
      </c>
      <c r="H22" s="45" t="s">
        <v>134</v>
      </c>
      <c r="I22" s="45" t="s">
        <v>135</v>
      </c>
      <c r="J22" s="45" t="s">
        <v>136</v>
      </c>
      <c r="K22" s="45" t="s">
        <v>137</v>
      </c>
      <c r="L22" s="45" t="s">
        <v>73</v>
      </c>
      <c r="M22" s="45" t="s">
        <v>74</v>
      </c>
      <c r="N22" s="45" t="s">
        <v>138</v>
      </c>
      <c r="O22" s="45" t="s">
        <v>139</v>
      </c>
      <c r="P22" s="45" t="s">
        <v>77</v>
      </c>
      <c r="Q22" s="46" t="s">
        <v>78</v>
      </c>
      <c r="R22" s="45" t="s">
        <v>79</v>
      </c>
      <c r="S22" s="45" t="s">
        <v>80</v>
      </c>
      <c r="T22" s="46" t="s">
        <v>140</v>
      </c>
      <c r="U22" s="45" t="s">
        <v>141</v>
      </c>
      <c r="V22" s="45" t="s">
        <v>82</v>
      </c>
      <c r="W22" s="45" t="s">
        <v>142</v>
      </c>
      <c r="X22" s="45" t="s">
        <v>143</v>
      </c>
      <c r="Y22" s="45" t="s">
        <v>144</v>
      </c>
      <c r="Z22" s="45" t="s">
        <v>145</v>
      </c>
      <c r="AA22" s="45" t="s">
        <v>146</v>
      </c>
      <c r="AB22" s="45" t="s">
        <v>147</v>
      </c>
      <c r="AC22" s="45" t="s">
        <v>148</v>
      </c>
      <c r="AD22" s="45" t="s">
        <v>149</v>
      </c>
      <c r="AE22" s="45" t="s">
        <v>150</v>
      </c>
      <c r="AF22" s="45" t="s">
        <v>151</v>
      </c>
      <c r="AG22" s="45" t="s">
        <v>152</v>
      </c>
      <c r="AH22" s="45" t="s">
        <v>153</v>
      </c>
      <c r="AI22" s="45" t="s">
        <v>154</v>
      </c>
      <c r="AJ22" s="47" t="s">
        <v>155</v>
      </c>
      <c r="AK22" s="46" t="s">
        <v>156</v>
      </c>
    </row>
    <row r="23" spans="1:37" s="34" customFormat="1">
      <c r="A23" s="123" t="s">
        <v>185</v>
      </c>
      <c r="B23" s="111" t="s">
        <v>189</v>
      </c>
      <c r="C23" s="206">
        <v>36729</v>
      </c>
      <c r="D23" s="206">
        <v>31042</v>
      </c>
      <c r="E23" s="207">
        <v>5686</v>
      </c>
      <c r="F23" s="208">
        <v>5294</v>
      </c>
      <c r="G23" s="207">
        <v>393</v>
      </c>
      <c r="H23" s="206">
        <v>2993</v>
      </c>
      <c r="I23" s="206">
        <v>3378</v>
      </c>
      <c r="J23" s="207">
        <v>385</v>
      </c>
      <c r="K23" s="206">
        <v>-94</v>
      </c>
      <c r="L23" s="207">
        <v>184</v>
      </c>
      <c r="M23" s="209">
        <v>279</v>
      </c>
      <c r="N23" s="206">
        <v>3020</v>
      </c>
      <c r="O23" s="206">
        <v>881</v>
      </c>
      <c r="P23" s="206">
        <v>979</v>
      </c>
      <c r="Q23" s="207">
        <v>98</v>
      </c>
      <c r="R23" s="207">
        <v>313</v>
      </c>
      <c r="S23" s="207">
        <v>1584</v>
      </c>
      <c r="T23" s="209">
        <v>241</v>
      </c>
      <c r="U23" s="208">
        <v>68</v>
      </c>
      <c r="V23" s="207">
        <v>77</v>
      </c>
      <c r="W23" s="207">
        <v>8</v>
      </c>
      <c r="X23" s="206">
        <v>11595</v>
      </c>
      <c r="Y23" s="206">
        <v>6010</v>
      </c>
      <c r="Z23" s="207">
        <v>5301</v>
      </c>
      <c r="AA23" s="207">
        <v>709</v>
      </c>
      <c r="AB23" s="206">
        <v>289</v>
      </c>
      <c r="AC23" s="207">
        <v>-161</v>
      </c>
      <c r="AD23" s="207">
        <v>449</v>
      </c>
      <c r="AE23" s="208">
        <v>5297</v>
      </c>
      <c r="AF23" s="207">
        <v>479</v>
      </c>
      <c r="AG23" s="207">
        <v>1609</v>
      </c>
      <c r="AH23" s="207">
        <v>3209</v>
      </c>
      <c r="AI23" s="206">
        <v>51317</v>
      </c>
      <c r="AJ23" s="210">
        <v>24563</v>
      </c>
      <c r="AK23" s="207">
        <v>2089</v>
      </c>
    </row>
    <row r="24" spans="1:37" s="34" customFormat="1">
      <c r="A24" s="122" t="s">
        <v>186</v>
      </c>
      <c r="B24" s="110" t="s">
        <v>189</v>
      </c>
      <c r="C24" s="206">
        <v>37964.644451053879</v>
      </c>
      <c r="D24" s="206">
        <v>32145.682717015447</v>
      </c>
      <c r="E24" s="207">
        <v>5818.9617340384348</v>
      </c>
      <c r="F24" s="208">
        <v>5313.8174673850617</v>
      </c>
      <c r="G24" s="207">
        <v>505.14426665337339</v>
      </c>
      <c r="H24" s="206">
        <v>2997.1699449342582</v>
      </c>
      <c r="I24" s="206">
        <v>3281.0810601325102</v>
      </c>
      <c r="J24" s="207">
        <v>283.91111519825182</v>
      </c>
      <c r="K24" s="206">
        <v>-94.604850984591536</v>
      </c>
      <c r="L24" s="207">
        <v>98.922728873557503</v>
      </c>
      <c r="M24" s="209">
        <v>193.52757985814904</v>
      </c>
      <c r="N24" s="206">
        <v>2895.256272416766</v>
      </c>
      <c r="O24" s="206">
        <v>833.74023292542336</v>
      </c>
      <c r="P24" s="206">
        <v>910.74949183603803</v>
      </c>
      <c r="Q24" s="207">
        <v>77.009258910614662</v>
      </c>
      <c r="R24" s="207">
        <v>182.55765162509414</v>
      </c>
      <c r="S24" s="207">
        <v>1668.6736654198201</v>
      </c>
      <c r="T24" s="209">
        <v>210.2847224464287</v>
      </c>
      <c r="U24" s="208">
        <v>196.51852350208387</v>
      </c>
      <c r="V24" s="207">
        <v>209.89279993157203</v>
      </c>
      <c r="W24" s="207">
        <v>13.374276429488154</v>
      </c>
      <c r="X24" s="206">
        <v>16956.666380371535</v>
      </c>
      <c r="Y24" s="206">
        <v>9848.9932146088759</v>
      </c>
      <c r="Z24" s="207">
        <v>8100.2638631985792</v>
      </c>
      <c r="AA24" s="207">
        <v>1748.7293514102976</v>
      </c>
      <c r="AB24" s="206">
        <v>506.33648518572102</v>
      </c>
      <c r="AC24" s="207">
        <v>79.447736312100545</v>
      </c>
      <c r="AD24" s="207">
        <v>426.88874887362044</v>
      </c>
      <c r="AE24" s="208">
        <v>6601.3366805769401</v>
      </c>
      <c r="AF24" s="207">
        <v>655.90503878343532</v>
      </c>
      <c r="AG24" s="207">
        <v>1828.1762959762927</v>
      </c>
      <c r="AH24" s="207">
        <v>4117.2553458172115</v>
      </c>
      <c r="AI24" s="206">
        <v>57918.480776359669</v>
      </c>
      <c r="AJ24" s="210">
        <v>25062</v>
      </c>
      <c r="AK24" s="207">
        <v>2311.0079313845531</v>
      </c>
    </row>
    <row r="25" spans="1:37" ht="15" customHeight="1">
      <c r="A25" s="121" t="s">
        <v>185</v>
      </c>
      <c r="B25" s="111" t="s">
        <v>190</v>
      </c>
      <c r="C25" s="174">
        <f>IF(C24=0,"-",(C23-C24)/ABS(C24)*100)</f>
        <v>-3.2547241490617407</v>
      </c>
      <c r="D25" s="174">
        <f t="shared" ref="D25:AK25" si="4">IF(D24=0,"-",(D23-D24)/ABS(D24)*100)</f>
        <v>-3.4333777469633335</v>
      </c>
      <c r="E25" s="174">
        <f t="shared" si="4"/>
        <v>-2.284973507570355</v>
      </c>
      <c r="F25" s="174">
        <f t="shared" si="4"/>
        <v>-0.37294219281517632</v>
      </c>
      <c r="G25" s="174">
        <f t="shared" si="4"/>
        <v>-22.200443330048923</v>
      </c>
      <c r="H25" s="174">
        <f t="shared" si="4"/>
        <v>-0.13912941244143059</v>
      </c>
      <c r="I25" s="174">
        <f t="shared" si="4"/>
        <v>2.9538721565012369</v>
      </c>
      <c r="J25" s="174">
        <f t="shared" si="4"/>
        <v>35.605821466749902</v>
      </c>
      <c r="K25" s="174">
        <f t="shared" si="4"/>
        <v>0.63934457725645522</v>
      </c>
      <c r="L25" s="174">
        <f t="shared" si="4"/>
        <v>86.003764852855809</v>
      </c>
      <c r="M25" s="174">
        <f t="shared" si="4"/>
        <v>44.16549837728563</v>
      </c>
      <c r="N25" s="174">
        <f t="shared" si="4"/>
        <v>4.3085556457185836</v>
      </c>
      <c r="O25" s="174">
        <f t="shared" si="4"/>
        <v>5.6684042832803954</v>
      </c>
      <c r="P25" s="174">
        <f t="shared" si="4"/>
        <v>7.4938837491274803</v>
      </c>
      <c r="Q25" s="174">
        <f t="shared" si="4"/>
        <v>27.257425128255658</v>
      </c>
      <c r="R25" s="174">
        <f t="shared" si="4"/>
        <v>71.452687528423169</v>
      </c>
      <c r="S25" s="174">
        <f t="shared" si="4"/>
        <v>-5.0743094455510018</v>
      </c>
      <c r="T25" s="174">
        <f t="shared" si="4"/>
        <v>14.606518817074882</v>
      </c>
      <c r="U25" s="174">
        <f t="shared" si="4"/>
        <v>-65.397663900482669</v>
      </c>
      <c r="V25" s="174">
        <f t="shared" si="4"/>
        <v>-63.31460630135809</v>
      </c>
      <c r="W25" s="174">
        <f t="shared" si="4"/>
        <v>-40.183679900908345</v>
      </c>
      <c r="X25" s="174">
        <f t="shared" si="4"/>
        <v>-31.619814060728462</v>
      </c>
      <c r="Y25" s="174">
        <f t="shared" si="4"/>
        <v>-38.978534464969982</v>
      </c>
      <c r="Z25" s="174">
        <f t="shared" si="4"/>
        <v>-34.557687384929508</v>
      </c>
      <c r="AA25" s="174">
        <f t="shared" si="4"/>
        <v>-59.456276099659853</v>
      </c>
      <c r="AB25" s="174">
        <f t="shared" si="4"/>
        <v>-42.923330935949316</v>
      </c>
      <c r="AC25" s="174">
        <f t="shared" si="4"/>
        <v>-302.64894567610025</v>
      </c>
      <c r="AD25" s="174">
        <f t="shared" si="4"/>
        <v>5.179628459340246</v>
      </c>
      <c r="AE25" s="174">
        <f t="shared" si="4"/>
        <v>-19.758675306088833</v>
      </c>
      <c r="AF25" s="174">
        <f t="shared" si="4"/>
        <v>-26.971135808250025</v>
      </c>
      <c r="AG25" s="174">
        <f t="shared" si="4"/>
        <v>-11.988794322445091</v>
      </c>
      <c r="AH25" s="174">
        <f t="shared" si="4"/>
        <v>-22.059728375601559</v>
      </c>
      <c r="AI25" s="175">
        <f t="shared" si="4"/>
        <v>-11.397883176269648</v>
      </c>
      <c r="AJ25" s="176">
        <f t="shared" si="4"/>
        <v>-1.9910621658287448</v>
      </c>
      <c r="AK25" s="174">
        <f t="shared" si="4"/>
        <v>-9.6065413004249383</v>
      </c>
    </row>
    <row r="26" spans="1:37">
      <c r="A26" s="121" t="s">
        <v>185</v>
      </c>
      <c r="B26" s="111" t="s">
        <v>198</v>
      </c>
      <c r="C26" s="174">
        <f>(C23/ABS($AI23))*100</f>
        <v>71.572773155094808</v>
      </c>
      <c r="D26" s="174">
        <f t="shared" ref="D26:AI26" si="5">(D23/ABS($AI23))*100</f>
        <v>60.490675604575486</v>
      </c>
      <c r="E26" s="174">
        <f t="shared" si="5"/>
        <v>11.080148878539276</v>
      </c>
      <c r="F26" s="174">
        <f t="shared" si="5"/>
        <v>10.316269462361401</v>
      </c>
      <c r="G26" s="174">
        <f t="shared" si="5"/>
        <v>0.76582808815792036</v>
      </c>
      <c r="H26" s="174">
        <f t="shared" si="5"/>
        <v>5.8323752362764774</v>
      </c>
      <c r="I26" s="174">
        <f t="shared" si="5"/>
        <v>6.5826139485940338</v>
      </c>
      <c r="J26" s="174">
        <f t="shared" si="5"/>
        <v>0.75023871231755557</v>
      </c>
      <c r="K26" s="174">
        <f t="shared" si="5"/>
        <v>-0.1831751661242863</v>
      </c>
      <c r="L26" s="174">
        <f t="shared" si="5"/>
        <v>0.35855564432839021</v>
      </c>
      <c r="M26" s="174">
        <f t="shared" si="5"/>
        <v>0.54367948243272213</v>
      </c>
      <c r="N26" s="174">
        <f t="shared" si="5"/>
        <v>5.8849893797377089</v>
      </c>
      <c r="O26" s="174">
        <f t="shared" si="5"/>
        <v>1.7167800144201728</v>
      </c>
      <c r="P26" s="174">
        <f t="shared" si="5"/>
        <v>1.9077498684646415</v>
      </c>
      <c r="Q26" s="174">
        <f t="shared" si="5"/>
        <v>0.1909698540444687</v>
      </c>
      <c r="R26" s="174">
        <f t="shared" si="5"/>
        <v>0.60993432975427253</v>
      </c>
      <c r="S26" s="174">
        <f t="shared" si="5"/>
        <v>3.0866964163922286</v>
      </c>
      <c r="T26" s="174">
        <f t="shared" si="5"/>
        <v>0.46962994719098933</v>
      </c>
      <c r="U26" s="174">
        <f t="shared" si="5"/>
        <v>0.13250969464310072</v>
      </c>
      <c r="V26" s="174">
        <f t="shared" si="5"/>
        <v>0.15004774246351113</v>
      </c>
      <c r="W26" s="174">
        <f t="shared" si="5"/>
        <v>1.5589375840364792E-2</v>
      </c>
      <c r="X26" s="174">
        <f t="shared" si="5"/>
        <v>22.594851608628719</v>
      </c>
      <c r="Y26" s="174">
        <f t="shared" si="5"/>
        <v>11.711518600074051</v>
      </c>
      <c r="Z26" s="174">
        <f t="shared" si="5"/>
        <v>10.329910166221721</v>
      </c>
      <c r="AA26" s="174">
        <f t="shared" si="5"/>
        <v>1.3816084338523296</v>
      </c>
      <c r="AB26" s="174">
        <f t="shared" si="5"/>
        <v>0.56316620223317804</v>
      </c>
      <c r="AC26" s="174">
        <f t="shared" si="5"/>
        <v>-0.31373618878734139</v>
      </c>
      <c r="AD26" s="174">
        <f t="shared" si="5"/>
        <v>0.87495371904047392</v>
      </c>
      <c r="AE26" s="174">
        <f t="shared" si="5"/>
        <v>10.322115478301537</v>
      </c>
      <c r="AF26" s="174">
        <f t="shared" si="5"/>
        <v>0.93341387844184198</v>
      </c>
      <c r="AG26" s="174">
        <f t="shared" si="5"/>
        <v>3.1354132158933687</v>
      </c>
      <c r="AH26" s="174">
        <f t="shared" si="5"/>
        <v>6.2532883839663267</v>
      </c>
      <c r="AI26" s="175">
        <f t="shared" si="5"/>
        <v>100</v>
      </c>
      <c r="AJ26" s="177"/>
      <c r="AK26" s="178"/>
    </row>
    <row r="27" spans="1:37">
      <c r="A27" s="121" t="s">
        <v>186</v>
      </c>
      <c r="B27" s="111" t="s">
        <v>198</v>
      </c>
      <c r="C27" s="174">
        <f>(C24/ABS($AI24))*100</f>
        <v>65.548412082227372</v>
      </c>
      <c r="D27" s="174">
        <f t="shared" ref="D27:AI27" si="6">(D24/ABS($AI24))*100</f>
        <v>55.501598602248222</v>
      </c>
      <c r="E27" s="174">
        <f t="shared" si="6"/>
        <v>10.046813479979148</v>
      </c>
      <c r="F27" s="174">
        <f t="shared" si="6"/>
        <v>9.1746492590219653</v>
      </c>
      <c r="G27" s="174">
        <f t="shared" si="6"/>
        <v>0.8721642209571836</v>
      </c>
      <c r="H27" s="174">
        <f t="shared" si="6"/>
        <v>5.1748075998526533</v>
      </c>
      <c r="I27" s="174">
        <f t="shared" si="6"/>
        <v>5.6649984877913697</v>
      </c>
      <c r="J27" s="174">
        <f t="shared" si="6"/>
        <v>0.49019088793871568</v>
      </c>
      <c r="K27" s="174">
        <f t="shared" si="6"/>
        <v>-0.16334138899445372</v>
      </c>
      <c r="L27" s="174">
        <f t="shared" si="6"/>
        <v>0.17079648420946558</v>
      </c>
      <c r="M27" s="174">
        <f t="shared" si="6"/>
        <v>0.3341378732039193</v>
      </c>
      <c r="N27" s="174">
        <f t="shared" si="6"/>
        <v>4.9988470581543814</v>
      </c>
      <c r="O27" s="174">
        <f t="shared" si="6"/>
        <v>1.4395063920007505</v>
      </c>
      <c r="P27" s="174">
        <f t="shared" si="6"/>
        <v>1.5724678541771671</v>
      </c>
      <c r="Q27" s="174">
        <f t="shared" si="6"/>
        <v>0.13296146217641672</v>
      </c>
      <c r="R27" s="174">
        <f t="shared" si="6"/>
        <v>0.31519758318593172</v>
      </c>
      <c r="S27" s="174">
        <f t="shared" si="6"/>
        <v>2.8810729201669862</v>
      </c>
      <c r="T27" s="174">
        <f t="shared" si="6"/>
        <v>0.36307016280071297</v>
      </c>
      <c r="U27" s="174">
        <f t="shared" si="6"/>
        <v>0.33930193069272624</v>
      </c>
      <c r="V27" s="174">
        <f t="shared" si="6"/>
        <v>0.36239348325110604</v>
      </c>
      <c r="W27" s="174">
        <f t="shared" si="6"/>
        <v>2.3091552558379733E-2</v>
      </c>
      <c r="X27" s="174">
        <f t="shared" si="6"/>
        <v>29.276780317919982</v>
      </c>
      <c r="Y27" s="174">
        <f t="shared" si="6"/>
        <v>17.004923269031767</v>
      </c>
      <c r="Z27" s="174">
        <f t="shared" si="6"/>
        <v>13.985629033461851</v>
      </c>
      <c r="AA27" s="174">
        <f t="shared" si="6"/>
        <v>3.0192942355699159</v>
      </c>
      <c r="AB27" s="174">
        <f t="shared" si="6"/>
        <v>0.87422266329953557</v>
      </c>
      <c r="AC27" s="174">
        <f t="shared" si="6"/>
        <v>0.13717165099490727</v>
      </c>
      <c r="AD27" s="174">
        <f t="shared" si="6"/>
        <v>0.73705101230462822</v>
      </c>
      <c r="AE27" s="174">
        <f t="shared" si="6"/>
        <v>11.397634385588681</v>
      </c>
      <c r="AF27" s="174">
        <f t="shared" si="6"/>
        <v>1.1324624368447751</v>
      </c>
      <c r="AG27" s="174">
        <f t="shared" si="6"/>
        <v>3.1564645195640071</v>
      </c>
      <c r="AH27" s="174">
        <f t="shared" si="6"/>
        <v>7.1087074291798986</v>
      </c>
      <c r="AI27" s="175">
        <f t="shared" si="6"/>
        <v>100</v>
      </c>
      <c r="AJ27" s="177"/>
      <c r="AK27" s="178"/>
    </row>
    <row r="28" spans="1:37">
      <c r="A28" s="121" t="s">
        <v>185</v>
      </c>
      <c r="B28" s="111" t="s">
        <v>199</v>
      </c>
      <c r="C28" s="174">
        <f>IF(C25=0,0,C25*ABS(C27)/100)</f>
        <v>-2.133419997366758</v>
      </c>
      <c r="D28" s="174">
        <f t="shared" ref="D28:AI28" si="7">IF(D25=0,0,D25*ABS(D27)/100)</f>
        <v>-1.905579535618503</v>
      </c>
      <c r="E28" s="174">
        <f t="shared" si="7"/>
        <v>-0.22956702637253079</v>
      </c>
      <c r="F28" s="174">
        <f t="shared" si="7"/>
        <v>-3.4216138129697843E-2</v>
      </c>
      <c r="G28" s="174">
        <f t="shared" si="7"/>
        <v>-0.19362432361856222</v>
      </c>
      <c r="H28" s="174">
        <f t="shared" si="7"/>
        <v>-7.1996794086494932E-3</v>
      </c>
      <c r="I28" s="174">
        <f t="shared" si="7"/>
        <v>0.16733681299708539</v>
      </c>
      <c r="J28" s="174">
        <f t="shared" si="7"/>
        <v>0.17453649240573518</v>
      </c>
      <c r="K28" s="174">
        <f t="shared" si="7"/>
        <v>1.0443143129514121E-3</v>
      </c>
      <c r="L28" s="174">
        <f t="shared" si="7"/>
        <v>0.14689140665645378</v>
      </c>
      <c r="M28" s="174">
        <f t="shared" si="7"/>
        <v>0.14757365696777369</v>
      </c>
      <c r="N28" s="174">
        <f t="shared" si="7"/>
        <v>0.21537810714494793</v>
      </c>
      <c r="O28" s="174">
        <f t="shared" si="7"/>
        <v>8.1597041982265625E-2</v>
      </c>
      <c r="P28" s="174">
        <f t="shared" si="7"/>
        <v>0.11783891298443633</v>
      </c>
      <c r="Q28" s="174">
        <f t="shared" si="7"/>
        <v>3.6241871002170752E-2</v>
      </c>
      <c r="R28" s="174">
        <f t="shared" si="7"/>
        <v>0.22521714421098549</v>
      </c>
      <c r="S28" s="174">
        <f t="shared" si="7"/>
        <v>-0.14619455532124545</v>
      </c>
      <c r="T28" s="174">
        <f t="shared" si="7"/>
        <v>5.3031911648670549E-2</v>
      </c>
      <c r="U28" s="174">
        <f t="shared" si="7"/>
        <v>-0.22189553624227776</v>
      </c>
      <c r="V28" s="174">
        <f t="shared" si="7"/>
        <v>-0.22944800718221586</v>
      </c>
      <c r="W28" s="174">
        <f t="shared" si="7"/>
        <v>-9.2790355642093231E-3</v>
      </c>
      <c r="X28" s="174">
        <f t="shared" si="7"/>
        <v>-9.2572634994942451</v>
      </c>
      <c r="Y28" s="174">
        <f t="shared" si="7"/>
        <v>-6.628269877161248</v>
      </c>
      <c r="Z28" s="174">
        <f t="shared" si="7"/>
        <v>-4.8331099601996854</v>
      </c>
      <c r="AA28" s="174">
        <f t="shared" si="7"/>
        <v>-1.7951599169615635</v>
      </c>
      <c r="AB28" s="174">
        <f t="shared" si="7"/>
        <v>-0.3752454868851296</v>
      </c>
      <c r="AC28" s="174">
        <f t="shared" si="7"/>
        <v>-0.41514855550258672</v>
      </c>
      <c r="AD28" s="174">
        <f t="shared" si="7"/>
        <v>3.8176503993185902E-2</v>
      </c>
      <c r="AE28" s="174">
        <f t="shared" si="7"/>
        <v>-2.2520215708236004</v>
      </c>
      <c r="AF28" s="174">
        <f t="shared" si="7"/>
        <v>-0.30543798181882198</v>
      </c>
      <c r="AG28" s="174">
        <f t="shared" si="7"/>
        <v>-0.37842203911148337</v>
      </c>
      <c r="AH28" s="174">
        <f t="shared" si="7"/>
        <v>-1.5681615498932941</v>
      </c>
      <c r="AI28" s="175">
        <f t="shared" si="7"/>
        <v>-11.397883176269648</v>
      </c>
      <c r="AJ28" s="177"/>
      <c r="AK28" s="178"/>
    </row>
    <row r="29" spans="1:37" ht="20.100000000000001" customHeight="1">
      <c r="C29" s="48" t="s">
        <v>213</v>
      </c>
    </row>
  </sheetData>
  <mergeCells count="42">
    <mergeCell ref="Y20:Y21"/>
    <mergeCell ref="AB20:AB21"/>
    <mergeCell ref="AE20:AE21"/>
    <mergeCell ref="L20:L21"/>
    <mergeCell ref="M20:M21"/>
    <mergeCell ref="N20:N21"/>
    <mergeCell ref="U20:U21"/>
    <mergeCell ref="V20:V21"/>
    <mergeCell ref="W20:W21"/>
    <mergeCell ref="AI18:AI20"/>
    <mergeCell ref="AJ18:AJ20"/>
    <mergeCell ref="AK18:AK20"/>
    <mergeCell ref="C19:C21"/>
    <mergeCell ref="E19:G19"/>
    <mergeCell ref="H19:J19"/>
    <mergeCell ref="K19:M19"/>
    <mergeCell ref="N19:T19"/>
    <mergeCell ref="U19:W19"/>
    <mergeCell ref="X19:X21"/>
    <mergeCell ref="X18:AH18"/>
    <mergeCell ref="Y19:AA19"/>
    <mergeCell ref="AB19:AD19"/>
    <mergeCell ref="AE19:AH19"/>
    <mergeCell ref="F20:F21"/>
    <mergeCell ref="G20:G21"/>
    <mergeCell ref="B7:B8"/>
    <mergeCell ref="B18:B22"/>
    <mergeCell ref="C18:G18"/>
    <mergeCell ref="H18:T18"/>
    <mergeCell ref="U18:W18"/>
    <mergeCell ref="D20:D21"/>
    <mergeCell ref="K20:K21"/>
    <mergeCell ref="H20:H21"/>
    <mergeCell ref="I20:I21"/>
    <mergeCell ref="J20:J21"/>
    <mergeCell ref="X6:Z6"/>
    <mergeCell ref="C2:D2"/>
    <mergeCell ref="C6:S6"/>
    <mergeCell ref="T6:T7"/>
    <mergeCell ref="U6:U7"/>
    <mergeCell ref="V6:V7"/>
    <mergeCell ref="W6:W7"/>
  </mergeCells>
  <phoneticPr fontId="1"/>
  <dataValidations count="2">
    <dataValidation type="list" imeMode="hiragana" allowBlank="1" showInputMessage="1" prompt="リストから選択" sqref="C2">
      <formula1>"熊本市,八代市,人吉市,荒尾市,水俣市,玉名市,山鹿市,菊池市,宇土市,上天草市,宇城市,阿蘇市,天草市,合志市,美里町,玉東町,南関町,長洲町,和水町,大津町,菊陽町,南小国町,小国町,産山村,高森町,西原村,南阿蘇村,御船町,嘉島町,益城町,甲佐町,山都町,氷川町,芦北町,津奈木町,錦町,多良木町,湯前町,水上村,相良村,五木村,山江村,球磨村,あさぎり町,苓北町"</formula1>
    </dataValidation>
    <dataValidation type="list" imeMode="halfAlpha" allowBlank="1" showInputMessage="1" prompt="リストから選択" sqref="G2">
      <formula1>"R5,R4,R3,R2,R1,H30,H29,H28,H27,H26,H25,H24,H23"</formula1>
    </dataValidation>
  </dataValidations>
  <pageMargins left="0.70866141732283472" right="0.70866141732283472" top="0.74803149606299213" bottom="0.74803149606299213" header="0.31496062992125984" footer="0.31496062992125984"/>
  <pageSetup paperSize="8" scale="50" fitToHeight="0"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pageSetUpPr fitToPage="1"/>
  </sheetPr>
  <dimension ref="B1:V44"/>
  <sheetViews>
    <sheetView showGridLines="0" tabSelected="1" topLeftCell="A10" workbookViewId="0">
      <selection activeCell="E38" sqref="E38"/>
    </sheetView>
  </sheetViews>
  <sheetFormatPr defaultRowHeight="20.100000000000001" customHeight="1"/>
  <cols>
    <col min="1" max="1" width="1.625" style="5" customWidth="1"/>
    <col min="2" max="3" width="2.625" style="4" customWidth="1"/>
    <col min="4" max="4" width="3.625" style="4" customWidth="1"/>
    <col min="5" max="5" width="35.625" style="4" customWidth="1"/>
    <col min="6" max="7" width="10.625" style="4" customWidth="1"/>
    <col min="8" max="9" width="10.625" style="23" customWidth="1"/>
    <col min="10" max="10" width="5.625" style="23" customWidth="1"/>
    <col min="11" max="11" width="1.625" style="5" customWidth="1"/>
    <col min="12" max="15" width="1.625" style="1" customWidth="1"/>
    <col min="16" max="16" width="23.875" style="1" bestFit="1" customWidth="1"/>
    <col min="17" max="17" width="12.5" style="1" customWidth="1"/>
    <col min="18" max="21" width="10.625" style="1" customWidth="1"/>
    <col min="22" max="22" width="5.625" style="1" customWidth="1"/>
    <col min="23" max="16384" width="9" style="5"/>
  </cols>
  <sheetData>
    <row r="1" spans="2:22" ht="9.9499999999999993" customHeight="1" thickBot="1">
      <c r="E1" s="2"/>
      <c r="F1" s="2"/>
      <c r="G1" s="2"/>
      <c r="H1" s="2"/>
      <c r="I1" s="2"/>
      <c r="J1" s="2"/>
    </row>
    <row r="2" spans="2:22" ht="20.100000000000001" customHeight="1" thickBot="1">
      <c r="B2" s="105" t="s">
        <v>37</v>
      </c>
      <c r="C2" s="106"/>
      <c r="D2" s="107"/>
      <c r="E2" s="108" t="str">
        <f>IF(入力データ!C2="","",入力データ!C2)</f>
        <v>上天草市</v>
      </c>
      <c r="F2" s="23"/>
      <c r="G2" s="109" t="s">
        <v>181</v>
      </c>
      <c r="H2" s="181" t="str">
        <f>IF(入力データ!G2="","",入力データ!G2)</f>
        <v>R2</v>
      </c>
    </row>
    <row r="3" spans="2:22" ht="20.100000000000001" customHeight="1" thickBot="1">
      <c r="B3" s="31"/>
      <c r="C3" s="6"/>
      <c r="D3" s="6"/>
      <c r="E3" s="3"/>
      <c r="F3" s="3"/>
      <c r="G3" s="3"/>
      <c r="H3" s="2"/>
      <c r="I3" s="2"/>
      <c r="J3" s="32" t="s">
        <v>43</v>
      </c>
      <c r="L3" s="31"/>
      <c r="M3" s="6"/>
      <c r="N3" s="6"/>
      <c r="O3" s="3"/>
      <c r="P3" s="3"/>
      <c r="Q3" s="2"/>
      <c r="R3" s="2"/>
      <c r="S3" s="2"/>
      <c r="T3" s="2"/>
      <c r="U3" s="2"/>
      <c r="V3" s="32" t="s">
        <v>180</v>
      </c>
    </row>
    <row r="4" spans="2:22" ht="20.100000000000001" customHeight="1">
      <c r="B4" s="263" t="s">
        <v>0</v>
      </c>
      <c r="C4" s="264"/>
      <c r="D4" s="264"/>
      <c r="E4" s="265"/>
      <c r="F4" s="185" t="s">
        <v>182</v>
      </c>
      <c r="G4" s="78" t="s">
        <v>206</v>
      </c>
      <c r="H4" s="78" t="s">
        <v>19</v>
      </c>
      <c r="I4" s="78" t="s">
        <v>24</v>
      </c>
      <c r="J4" s="79"/>
      <c r="L4" s="263" t="s">
        <v>179</v>
      </c>
      <c r="M4" s="264"/>
      <c r="N4" s="264"/>
      <c r="O4" s="264"/>
      <c r="P4" s="264"/>
      <c r="Q4" s="265"/>
      <c r="R4" s="185" t="s">
        <v>182</v>
      </c>
      <c r="S4" s="78" t="s">
        <v>206</v>
      </c>
      <c r="T4" s="78" t="s">
        <v>19</v>
      </c>
      <c r="U4" s="78" t="s">
        <v>24</v>
      </c>
      <c r="V4" s="79"/>
    </row>
    <row r="5" spans="2:22" ht="20.100000000000001" customHeight="1" thickBot="1">
      <c r="B5" s="266"/>
      <c r="C5" s="267"/>
      <c r="D5" s="267"/>
      <c r="E5" s="268"/>
      <c r="F5" s="80" t="s">
        <v>20</v>
      </c>
      <c r="G5" s="81" t="s">
        <v>21</v>
      </c>
      <c r="H5" s="81" t="s">
        <v>21</v>
      </c>
      <c r="I5" s="81" t="s">
        <v>23</v>
      </c>
      <c r="J5" s="82" t="s">
        <v>22</v>
      </c>
      <c r="L5" s="266"/>
      <c r="M5" s="267"/>
      <c r="N5" s="267"/>
      <c r="O5" s="267"/>
      <c r="P5" s="267"/>
      <c r="Q5" s="268"/>
      <c r="R5" s="80" t="s">
        <v>20</v>
      </c>
      <c r="S5" s="81" t="s">
        <v>21</v>
      </c>
      <c r="T5" s="81" t="s">
        <v>21</v>
      </c>
      <c r="U5" s="81" t="s">
        <v>23</v>
      </c>
      <c r="V5" s="82" t="s">
        <v>22</v>
      </c>
    </row>
    <row r="6" spans="2:22" ht="20.100000000000001" customHeight="1">
      <c r="B6" s="84"/>
      <c r="C6" s="27"/>
      <c r="D6" s="7" t="s">
        <v>26</v>
      </c>
      <c r="E6" s="77"/>
      <c r="F6" s="66">
        <f>入力データ!C9</f>
        <v>980</v>
      </c>
      <c r="G6" s="61">
        <f>入力データ!C11</f>
        <v>-5.7662077592496308</v>
      </c>
      <c r="H6" s="61">
        <f>入力データ!C12</f>
        <v>1.5350877192982455</v>
      </c>
      <c r="I6" s="57">
        <f>入力データ!C14</f>
        <v>-7.8315513519572999E-2</v>
      </c>
      <c r="J6" s="90">
        <f>IFERROR(_xlfn.RANK.EQ(I6,I$6:I$22,0),"-")</f>
        <v>5</v>
      </c>
      <c r="L6" s="83"/>
      <c r="M6" s="27" t="s">
        <v>157</v>
      </c>
      <c r="N6" s="27"/>
      <c r="O6" s="55"/>
      <c r="P6" s="55"/>
      <c r="Q6" s="75"/>
      <c r="R6" s="66">
        <f>入力データ!C23</f>
        <v>36729</v>
      </c>
      <c r="S6" s="61">
        <f>入力データ!C25</f>
        <v>-3.2547241490617407</v>
      </c>
      <c r="T6" s="61">
        <f>入力データ!C26</f>
        <v>71.572773155094808</v>
      </c>
      <c r="U6" s="13">
        <f>入力データ!C28</f>
        <v>-2.133419997366758</v>
      </c>
      <c r="V6" s="191">
        <f t="shared" ref="V6:V37" si="0">IFERROR(_xlfn.RANK.EQ(U6,U$6:U$37,0),"-")</f>
        <v>28</v>
      </c>
    </row>
    <row r="7" spans="2:22" ht="20.100000000000001" customHeight="1">
      <c r="B7" s="84"/>
      <c r="C7" s="27"/>
      <c r="D7" s="7" t="s">
        <v>27</v>
      </c>
      <c r="E7" s="77"/>
      <c r="F7" s="66">
        <f>入力データ!D9</f>
        <v>153</v>
      </c>
      <c r="G7" s="61">
        <f>入力データ!D11</f>
        <v>-7.6093671719895228</v>
      </c>
      <c r="H7" s="61">
        <f>入力データ!D12</f>
        <v>0.23966165413533835</v>
      </c>
      <c r="I7" s="57">
        <f>入力データ!D14</f>
        <v>-1.6456979809012798E-2</v>
      </c>
      <c r="J7" s="90">
        <f t="shared" ref="J7:J22" si="1">IFERROR(_xlfn.RANK.EQ(I7,I$6:I$22,0),"-")</f>
        <v>4</v>
      </c>
      <c r="L7" s="84"/>
      <c r="M7" s="27"/>
      <c r="N7" s="8" t="s">
        <v>163</v>
      </c>
      <c r="O7" s="9"/>
      <c r="P7" s="9"/>
      <c r="Q7" s="70"/>
      <c r="R7" s="65">
        <f>入力データ!D23</f>
        <v>31042</v>
      </c>
      <c r="S7" s="63">
        <f>入力データ!D25</f>
        <v>-3.4333777469633335</v>
      </c>
      <c r="T7" s="63">
        <f>入力データ!D26</f>
        <v>60.490675604575486</v>
      </c>
      <c r="U7" s="10">
        <f>入力データ!D28</f>
        <v>-1.905579535618503</v>
      </c>
      <c r="V7" s="192">
        <f t="shared" si="0"/>
        <v>27</v>
      </c>
    </row>
    <row r="8" spans="2:22" ht="20.100000000000001" customHeight="1">
      <c r="B8" s="84"/>
      <c r="C8" s="27"/>
      <c r="D8" s="7" t="s">
        <v>28</v>
      </c>
      <c r="E8" s="77"/>
      <c r="F8" s="66">
        <f>入力データ!E9</f>
        <v>1092</v>
      </c>
      <c r="G8" s="61">
        <f>入力データ!E11</f>
        <v>-18.483106718029031</v>
      </c>
      <c r="H8" s="61">
        <f>入力データ!E12</f>
        <v>1.7105263157894739</v>
      </c>
      <c r="I8" s="57">
        <f>入力データ!E14</f>
        <v>-0.32336134046107867</v>
      </c>
      <c r="J8" s="90">
        <f t="shared" si="1"/>
        <v>7</v>
      </c>
      <c r="L8" s="84"/>
      <c r="M8" s="27"/>
      <c r="N8" s="11" t="s">
        <v>164</v>
      </c>
      <c r="O8" s="12"/>
      <c r="P8" s="12"/>
      <c r="Q8" s="71"/>
      <c r="R8" s="66">
        <f>入力データ!E23</f>
        <v>5686</v>
      </c>
      <c r="S8" s="61">
        <f>入力データ!E25</f>
        <v>-2.284973507570355</v>
      </c>
      <c r="T8" s="61">
        <f>入力データ!E26</f>
        <v>11.080148878539276</v>
      </c>
      <c r="U8" s="13">
        <f>入力データ!E28</f>
        <v>-0.22956702637253079</v>
      </c>
      <c r="V8" s="191">
        <f t="shared" si="0"/>
        <v>20</v>
      </c>
    </row>
    <row r="9" spans="2:22" ht="20.100000000000001" customHeight="1">
      <c r="B9" s="84"/>
      <c r="C9" s="27"/>
      <c r="D9" s="7" t="s">
        <v>29</v>
      </c>
      <c r="E9" s="77"/>
      <c r="F9" s="66">
        <f>入力データ!F9</f>
        <v>5347</v>
      </c>
      <c r="G9" s="61">
        <f>入力データ!F11</f>
        <v>-18.066325619454293</v>
      </c>
      <c r="H9" s="61">
        <f>入力データ!F12</f>
        <v>8.3756265664160399</v>
      </c>
      <c r="I9" s="57">
        <f>入力データ!F14</f>
        <v>-1.5397694293074391</v>
      </c>
      <c r="J9" s="90">
        <f t="shared" si="1"/>
        <v>14</v>
      </c>
      <c r="L9" s="84"/>
      <c r="M9" s="27"/>
      <c r="N9" s="7"/>
      <c r="O9" s="14"/>
      <c r="P9" s="51" t="s">
        <v>171</v>
      </c>
      <c r="Q9" s="72"/>
      <c r="R9" s="67">
        <f>入力データ!F23</f>
        <v>5294</v>
      </c>
      <c r="S9" s="186">
        <f>入力データ!F25</f>
        <v>-0.37294219281517632</v>
      </c>
      <c r="T9" s="186">
        <f>入力データ!F26</f>
        <v>10.316269462361401</v>
      </c>
      <c r="U9" s="15">
        <f>入力データ!F28</f>
        <v>-3.4216138129697843E-2</v>
      </c>
      <c r="V9" s="193">
        <f t="shared" si="0"/>
        <v>15</v>
      </c>
    </row>
    <row r="10" spans="2:22" ht="20.100000000000001" customHeight="1">
      <c r="B10" s="84"/>
      <c r="C10" s="27"/>
      <c r="D10" s="7" t="s">
        <v>30</v>
      </c>
      <c r="E10" s="77"/>
      <c r="F10" s="66">
        <f>入力データ!G9</f>
        <v>5077</v>
      </c>
      <c r="G10" s="61">
        <f>入力データ!G11</f>
        <v>-5.3675367038732098</v>
      </c>
      <c r="H10" s="61">
        <f>入力データ!G12</f>
        <v>7.9526942355889725</v>
      </c>
      <c r="I10" s="57">
        <f>入力データ!G14</f>
        <v>-0.37607992202947932</v>
      </c>
      <c r="J10" s="90">
        <f t="shared" si="1"/>
        <v>9</v>
      </c>
      <c r="L10" s="85"/>
      <c r="M10" s="28"/>
      <c r="N10" s="16"/>
      <c r="O10" s="17"/>
      <c r="P10" s="52" t="s">
        <v>172</v>
      </c>
      <c r="Q10" s="73"/>
      <c r="R10" s="68">
        <f>入力データ!G23</f>
        <v>393</v>
      </c>
      <c r="S10" s="62">
        <f>入力データ!G25</f>
        <v>-22.200443330048923</v>
      </c>
      <c r="T10" s="62">
        <f>入力データ!G26</f>
        <v>0.76582808815792036</v>
      </c>
      <c r="U10" s="18">
        <f>入力データ!G28</f>
        <v>-0.19362432361856222</v>
      </c>
      <c r="V10" s="194">
        <f t="shared" si="0"/>
        <v>17</v>
      </c>
    </row>
    <row r="11" spans="2:22" ht="20.100000000000001" customHeight="1">
      <c r="B11" s="84"/>
      <c r="C11" s="27"/>
      <c r="D11" s="7" t="s">
        <v>31</v>
      </c>
      <c r="E11" s="77"/>
      <c r="F11" s="66">
        <f>入力データ!H9</f>
        <v>4203</v>
      </c>
      <c r="G11" s="61">
        <f>入力データ!H11</f>
        <v>-13.861915427674965</v>
      </c>
      <c r="H11" s="61">
        <f>入力データ!H12</f>
        <v>6.5836466165413539</v>
      </c>
      <c r="I11" s="57">
        <f>入力データ!H14</f>
        <v>-0.8833351887890859</v>
      </c>
      <c r="J11" s="90">
        <f t="shared" si="1"/>
        <v>12</v>
      </c>
      <c r="L11" s="83"/>
      <c r="M11" s="26" t="s">
        <v>158</v>
      </c>
      <c r="N11" s="54"/>
      <c r="O11" s="54"/>
      <c r="P11" s="54"/>
      <c r="Q11" s="69"/>
      <c r="R11" s="64">
        <f>入力データ!H23</f>
        <v>2993</v>
      </c>
      <c r="S11" s="60">
        <f>入力データ!H25</f>
        <v>-0.13912941244143059</v>
      </c>
      <c r="T11" s="60">
        <f>入力データ!H26</f>
        <v>5.8323752362764774</v>
      </c>
      <c r="U11" s="20">
        <f>入力データ!H28</f>
        <v>-7.1996794086494932E-3</v>
      </c>
      <c r="V11" s="195">
        <f t="shared" si="0"/>
        <v>13</v>
      </c>
    </row>
    <row r="12" spans="2:22" ht="20.100000000000001" customHeight="1">
      <c r="B12" s="84"/>
      <c r="C12" s="27"/>
      <c r="D12" s="7" t="s">
        <v>32</v>
      </c>
      <c r="E12" s="77"/>
      <c r="F12" s="66">
        <f>入力データ!I9</f>
        <v>5679</v>
      </c>
      <c r="G12" s="61">
        <f>入力データ!I11</f>
        <v>-2.446600126652887</v>
      </c>
      <c r="H12" s="61">
        <f>入力データ!I12</f>
        <v>8.8956766917293226</v>
      </c>
      <c r="I12" s="57">
        <f>入力データ!I14</f>
        <v>-0.18600754449942797</v>
      </c>
      <c r="J12" s="90">
        <f t="shared" si="1"/>
        <v>6</v>
      </c>
      <c r="L12" s="84"/>
      <c r="M12" s="27"/>
      <c r="N12" s="55"/>
      <c r="O12" s="55"/>
      <c r="P12" s="51" t="s">
        <v>173</v>
      </c>
      <c r="Q12" s="72"/>
      <c r="R12" s="67">
        <f>入力データ!I23</f>
        <v>3378</v>
      </c>
      <c r="S12" s="186">
        <f>入力データ!I25</f>
        <v>2.9538721565012369</v>
      </c>
      <c r="T12" s="186">
        <f>入力データ!I26</f>
        <v>6.5826139485940338</v>
      </c>
      <c r="U12" s="15">
        <f>入力データ!I28</f>
        <v>0.16733681299708539</v>
      </c>
      <c r="V12" s="193">
        <f t="shared" si="0"/>
        <v>4</v>
      </c>
    </row>
    <row r="13" spans="2:22" ht="20.100000000000001" customHeight="1">
      <c r="B13" s="84"/>
      <c r="C13" s="27"/>
      <c r="D13" s="7" t="s">
        <v>33</v>
      </c>
      <c r="E13" s="77"/>
      <c r="F13" s="66">
        <f>入力データ!J9</f>
        <v>6675</v>
      </c>
      <c r="G13" s="61">
        <f>入力データ!J11</f>
        <v>-38.845355032096627</v>
      </c>
      <c r="H13" s="61">
        <f>入力データ!J12</f>
        <v>10.455827067669173</v>
      </c>
      <c r="I13" s="57">
        <f>入力データ!J14</f>
        <v>-5.5373123596564771</v>
      </c>
      <c r="J13" s="90">
        <f t="shared" si="1"/>
        <v>17</v>
      </c>
      <c r="L13" s="84"/>
      <c r="M13" s="27"/>
      <c r="N13" s="55"/>
      <c r="O13" s="55"/>
      <c r="P13" s="52" t="s">
        <v>174</v>
      </c>
      <c r="Q13" s="73"/>
      <c r="R13" s="68">
        <f>入力データ!J23</f>
        <v>385</v>
      </c>
      <c r="S13" s="62">
        <f>入力データ!J25</f>
        <v>35.605821466749902</v>
      </c>
      <c r="T13" s="62">
        <f>入力データ!J26</f>
        <v>0.75023871231755557</v>
      </c>
      <c r="U13" s="18">
        <f>入力データ!J28</f>
        <v>0.17453649240573518</v>
      </c>
      <c r="V13" s="194">
        <f t="shared" si="0"/>
        <v>3</v>
      </c>
    </row>
    <row r="14" spans="2:22" ht="20.100000000000001" customHeight="1">
      <c r="B14" s="84"/>
      <c r="C14" s="27"/>
      <c r="D14" s="7" t="s">
        <v>34</v>
      </c>
      <c r="E14" s="77"/>
      <c r="F14" s="66">
        <f>入力データ!K9</f>
        <v>2073</v>
      </c>
      <c r="G14" s="61">
        <f>入力データ!K11</f>
        <v>-55.508312904117687</v>
      </c>
      <c r="H14" s="61">
        <f>入力データ!K12</f>
        <v>3.2471804511278193</v>
      </c>
      <c r="I14" s="57">
        <f>入力データ!K14</f>
        <v>-3.3776649132709786</v>
      </c>
      <c r="J14" s="90">
        <f t="shared" si="1"/>
        <v>16</v>
      </c>
      <c r="L14" s="84"/>
      <c r="M14" s="27"/>
      <c r="N14" s="11" t="s">
        <v>165</v>
      </c>
      <c r="O14" s="12"/>
      <c r="P14" s="12"/>
      <c r="Q14" s="71"/>
      <c r="R14" s="64">
        <f>入力データ!K23</f>
        <v>-94</v>
      </c>
      <c r="S14" s="187">
        <f>入力データ!K25</f>
        <v>0.63934457725645522</v>
      </c>
      <c r="T14" s="60">
        <f>入力データ!K26</f>
        <v>-0.1831751661242863</v>
      </c>
      <c r="U14" s="20">
        <f>入力データ!K28</f>
        <v>1.0443143129514121E-3</v>
      </c>
      <c r="V14" s="195">
        <f t="shared" si="0"/>
        <v>12</v>
      </c>
    </row>
    <row r="15" spans="2:22" ht="20.100000000000001" customHeight="1">
      <c r="B15" s="84"/>
      <c r="C15" s="27"/>
      <c r="D15" s="7" t="s">
        <v>1</v>
      </c>
      <c r="E15" s="77"/>
      <c r="F15" s="66">
        <f>入力データ!L9</f>
        <v>207</v>
      </c>
      <c r="G15" s="61">
        <f>入力データ!L11</f>
        <v>21.772167051928704</v>
      </c>
      <c r="H15" s="61">
        <f>入力データ!L12</f>
        <v>0.3242481203007519</v>
      </c>
      <c r="I15" s="57">
        <f>入力データ!L14</f>
        <v>4.8335039227354513E-2</v>
      </c>
      <c r="J15" s="90">
        <f t="shared" si="1"/>
        <v>3</v>
      </c>
      <c r="L15" s="84"/>
      <c r="M15" s="27"/>
      <c r="N15" s="7"/>
      <c r="O15" s="14"/>
      <c r="P15" s="51" t="s">
        <v>173</v>
      </c>
      <c r="Q15" s="72"/>
      <c r="R15" s="67">
        <f>入力データ!L23</f>
        <v>184</v>
      </c>
      <c r="S15" s="186">
        <f>入力データ!L25</f>
        <v>86.003764852855809</v>
      </c>
      <c r="T15" s="186">
        <f>入力データ!L26</f>
        <v>0.35855564432839021</v>
      </c>
      <c r="U15" s="15">
        <f>入力データ!L28</f>
        <v>0.14689140665645378</v>
      </c>
      <c r="V15" s="193">
        <f t="shared" si="0"/>
        <v>6</v>
      </c>
    </row>
    <row r="16" spans="2:22" ht="20.100000000000001" customHeight="1">
      <c r="B16" s="84"/>
      <c r="C16" s="27"/>
      <c r="D16" s="7" t="s">
        <v>2</v>
      </c>
      <c r="E16" s="77"/>
      <c r="F16" s="66">
        <f>入力データ!M9</f>
        <v>2705</v>
      </c>
      <c r="G16" s="61">
        <f>入力データ!M11</f>
        <v>-9.2439857155342526</v>
      </c>
      <c r="H16" s="61">
        <f>入力データ!M12</f>
        <v>4.2371553884711783</v>
      </c>
      <c r="I16" s="57">
        <f>入力データ!M14</f>
        <v>-0.35982325440061452</v>
      </c>
      <c r="J16" s="90">
        <f t="shared" si="1"/>
        <v>8</v>
      </c>
      <c r="L16" s="84"/>
      <c r="M16" s="27"/>
      <c r="N16" s="16"/>
      <c r="O16" s="17"/>
      <c r="P16" s="52" t="s">
        <v>175</v>
      </c>
      <c r="Q16" s="73"/>
      <c r="R16" s="68">
        <f>入力データ!M23</f>
        <v>279</v>
      </c>
      <c r="S16" s="62">
        <f>入力データ!M25</f>
        <v>44.16549837728563</v>
      </c>
      <c r="T16" s="62">
        <f>入力データ!M26</f>
        <v>0.54367948243272213</v>
      </c>
      <c r="U16" s="18">
        <f>入力データ!M28</f>
        <v>0.14757365696777369</v>
      </c>
      <c r="V16" s="194">
        <f t="shared" si="0"/>
        <v>5</v>
      </c>
    </row>
    <row r="17" spans="2:22" ht="20.100000000000001" customHeight="1">
      <c r="B17" s="84"/>
      <c r="C17" s="27"/>
      <c r="D17" s="7" t="s">
        <v>3</v>
      </c>
      <c r="E17" s="77"/>
      <c r="F17" s="66">
        <f>入力データ!N9</f>
        <v>6238</v>
      </c>
      <c r="G17" s="61">
        <f>入力データ!N11</f>
        <v>-10.922068841162647</v>
      </c>
      <c r="H17" s="61">
        <f>入力データ!N12</f>
        <v>9.7713032581453643</v>
      </c>
      <c r="I17" s="57">
        <f>入力データ!N14</f>
        <v>-0.99889137878798939</v>
      </c>
      <c r="J17" s="90">
        <f t="shared" si="1"/>
        <v>13</v>
      </c>
      <c r="L17" s="84"/>
      <c r="M17" s="27"/>
      <c r="N17" s="11" t="s">
        <v>168</v>
      </c>
      <c r="O17" s="12"/>
      <c r="P17" s="12"/>
      <c r="Q17" s="71"/>
      <c r="R17" s="65">
        <f>入力データ!N23</f>
        <v>3020</v>
      </c>
      <c r="S17" s="63">
        <f>入力データ!N25</f>
        <v>4.3085556457185836</v>
      </c>
      <c r="T17" s="63">
        <f>入力データ!N26</f>
        <v>5.8849893797377089</v>
      </c>
      <c r="U17" s="10">
        <f>入力データ!N28</f>
        <v>0.21537810714494793</v>
      </c>
      <c r="V17" s="192">
        <f t="shared" si="0"/>
        <v>2</v>
      </c>
    </row>
    <row r="18" spans="2:22" ht="20.100000000000001" customHeight="1">
      <c r="B18" s="84"/>
      <c r="C18" s="27"/>
      <c r="D18" s="7" t="s">
        <v>4</v>
      </c>
      <c r="E18" s="77"/>
      <c r="F18" s="66">
        <f>入力データ!O9</f>
        <v>2410</v>
      </c>
      <c r="G18" s="61">
        <f>入力データ!O11</f>
        <v>42.071224362165502</v>
      </c>
      <c r="H18" s="61">
        <f>入力データ!O12</f>
        <v>3.7750626566416043</v>
      </c>
      <c r="I18" s="57">
        <f>入力データ!O14</f>
        <v>0.93203919758561549</v>
      </c>
      <c r="J18" s="90">
        <f t="shared" si="1"/>
        <v>1</v>
      </c>
      <c r="L18" s="84"/>
      <c r="M18" s="27"/>
      <c r="N18" s="7"/>
      <c r="O18" s="11" t="s">
        <v>9</v>
      </c>
      <c r="P18" s="19"/>
      <c r="Q18" s="74"/>
      <c r="R18" s="64">
        <f>入力データ!O23</f>
        <v>881</v>
      </c>
      <c r="S18" s="60">
        <f>入力データ!O25</f>
        <v>5.6684042832803954</v>
      </c>
      <c r="T18" s="60">
        <f>入力データ!O26</f>
        <v>1.7167800144201728</v>
      </c>
      <c r="U18" s="20">
        <f>入力データ!O28</f>
        <v>8.1597041982265625E-2</v>
      </c>
      <c r="V18" s="195">
        <f t="shared" si="0"/>
        <v>8</v>
      </c>
    </row>
    <row r="19" spans="2:22" ht="20.100000000000001" customHeight="1">
      <c r="B19" s="84"/>
      <c r="C19" s="27"/>
      <c r="D19" s="7" t="s">
        <v>5</v>
      </c>
      <c r="E19" s="77"/>
      <c r="F19" s="66">
        <f>入力データ!P9</f>
        <v>3380</v>
      </c>
      <c r="G19" s="61">
        <f>入力データ!P11</f>
        <v>1.8889352108847568</v>
      </c>
      <c r="H19" s="61">
        <f>入力データ!P12</f>
        <v>5.2944862155388472</v>
      </c>
      <c r="I19" s="57">
        <f>入力データ!P14</f>
        <v>8.1836085165520989E-2</v>
      </c>
      <c r="J19" s="90">
        <f t="shared" si="1"/>
        <v>2</v>
      </c>
      <c r="L19" s="84"/>
      <c r="M19" s="27"/>
      <c r="N19" s="7"/>
      <c r="O19" s="21"/>
      <c r="P19" s="51" t="s">
        <v>176</v>
      </c>
      <c r="Q19" s="72"/>
      <c r="R19" s="67">
        <f>入力データ!P23</f>
        <v>979</v>
      </c>
      <c r="S19" s="186">
        <f>入力データ!P25</f>
        <v>7.4938837491274803</v>
      </c>
      <c r="T19" s="186">
        <f>入力データ!P26</f>
        <v>1.9077498684646415</v>
      </c>
      <c r="U19" s="15">
        <f>入力データ!P28</f>
        <v>0.11783891298443633</v>
      </c>
      <c r="V19" s="193">
        <f t="shared" si="0"/>
        <v>7</v>
      </c>
    </row>
    <row r="20" spans="2:22" ht="20.100000000000001" customHeight="1">
      <c r="B20" s="84"/>
      <c r="C20" s="27"/>
      <c r="D20" s="7" t="s">
        <v>6</v>
      </c>
      <c r="E20" s="77"/>
      <c r="F20" s="66">
        <f>入力データ!Q9</f>
        <v>4001</v>
      </c>
      <c r="G20" s="61">
        <f>入力データ!Q11</f>
        <v>-8.0912942906000929</v>
      </c>
      <c r="H20" s="61">
        <f>入力データ!Q12</f>
        <v>6.2672305764411034</v>
      </c>
      <c r="I20" s="57">
        <f>入力データ!Q14</f>
        <v>-0.46001077587065298</v>
      </c>
      <c r="J20" s="90">
        <f t="shared" si="1"/>
        <v>10</v>
      </c>
      <c r="L20" s="84"/>
      <c r="M20" s="27"/>
      <c r="N20" s="7"/>
      <c r="O20" s="21"/>
      <c r="P20" s="52" t="s">
        <v>177</v>
      </c>
      <c r="Q20" s="73"/>
      <c r="R20" s="68">
        <f>入力データ!Q23</f>
        <v>98</v>
      </c>
      <c r="S20" s="62">
        <f>入力データ!Q25</f>
        <v>27.257425128255658</v>
      </c>
      <c r="T20" s="62">
        <f>入力データ!Q26</f>
        <v>0.1909698540444687</v>
      </c>
      <c r="U20" s="18">
        <f>入力データ!Q28</f>
        <v>3.6241871002170752E-2</v>
      </c>
      <c r="V20" s="194">
        <f t="shared" si="0"/>
        <v>11</v>
      </c>
    </row>
    <row r="21" spans="2:22" ht="20.100000000000001" customHeight="1">
      <c r="B21" s="84"/>
      <c r="C21" s="27"/>
      <c r="D21" s="7" t="s">
        <v>7</v>
      </c>
      <c r="E21" s="77"/>
      <c r="F21" s="66">
        <f>入力データ!R9</f>
        <v>9532</v>
      </c>
      <c r="G21" s="61">
        <f>入力データ!R11</f>
        <v>-3.9830626403613234</v>
      </c>
      <c r="H21" s="61">
        <f>入力データ!R12</f>
        <v>14.93107769423559</v>
      </c>
      <c r="I21" s="57">
        <f>入力データ!R14</f>
        <v>-0.51640617620232743</v>
      </c>
      <c r="J21" s="90">
        <f t="shared" si="1"/>
        <v>11</v>
      </c>
      <c r="L21" s="84"/>
      <c r="M21" s="27"/>
      <c r="N21" s="7"/>
      <c r="O21" s="8" t="s">
        <v>10</v>
      </c>
      <c r="P21" s="9"/>
      <c r="Q21" s="70"/>
      <c r="R21" s="65">
        <f>入力データ!R23</f>
        <v>313</v>
      </c>
      <c r="S21" s="63">
        <f>入力データ!R25</f>
        <v>71.452687528423169</v>
      </c>
      <c r="T21" s="63">
        <f>入力データ!R26</f>
        <v>0.60993432975427253</v>
      </c>
      <c r="U21" s="10">
        <f>入力データ!R28</f>
        <v>0.22521714421098549</v>
      </c>
      <c r="V21" s="192">
        <f t="shared" si="0"/>
        <v>1</v>
      </c>
    </row>
    <row r="22" spans="2:22" ht="20.100000000000001" customHeight="1">
      <c r="B22" s="84"/>
      <c r="C22" s="27"/>
      <c r="D22" s="16" t="s">
        <v>8</v>
      </c>
      <c r="E22" s="73"/>
      <c r="F22" s="68">
        <f>入力データ!S9</f>
        <v>3619</v>
      </c>
      <c r="G22" s="62">
        <f>入力データ!S11</f>
        <v>-39.159815599651004</v>
      </c>
      <c r="H22" s="62">
        <f>入力データ!S12</f>
        <v>5.6688596491228074</v>
      </c>
      <c r="I22" s="58">
        <f>入力データ!S14</f>
        <v>-3.0421232574384387</v>
      </c>
      <c r="J22" s="91">
        <f t="shared" si="1"/>
        <v>15</v>
      </c>
      <c r="L22" s="84"/>
      <c r="M22" s="27"/>
      <c r="N22" s="7"/>
      <c r="O22" s="8" t="s">
        <v>11</v>
      </c>
      <c r="P22" s="9"/>
      <c r="Q22" s="70"/>
      <c r="R22" s="65">
        <f>入力データ!S23</f>
        <v>1584</v>
      </c>
      <c r="S22" s="63">
        <f>入力データ!S25</f>
        <v>-5.0743094455510018</v>
      </c>
      <c r="T22" s="63">
        <f>入力データ!S26</f>
        <v>3.0866964163922286</v>
      </c>
      <c r="U22" s="10">
        <f>入力データ!S28</f>
        <v>-0.14619455532124545</v>
      </c>
      <c r="V22" s="192">
        <f t="shared" si="0"/>
        <v>16</v>
      </c>
    </row>
    <row r="23" spans="2:22" ht="20.100000000000001" customHeight="1">
      <c r="B23" s="84"/>
      <c r="C23" s="28" t="s">
        <v>39</v>
      </c>
      <c r="D23" s="28"/>
      <c r="E23" s="101"/>
      <c r="F23" s="65">
        <f>入力データ!T9</f>
        <v>63371</v>
      </c>
      <c r="G23" s="63">
        <f>入力データ!T11</f>
        <v>-16.734607563869208</v>
      </c>
      <c r="H23" s="63">
        <f>入力データ!T12</f>
        <v>99.265350877192986</v>
      </c>
      <c r="I23" s="59">
        <f>入力データ!T14</f>
        <v>-16.633347712064023</v>
      </c>
      <c r="J23" s="92"/>
      <c r="L23" s="84"/>
      <c r="M23" s="27"/>
      <c r="N23" s="16"/>
      <c r="O23" s="16" t="s">
        <v>12</v>
      </c>
      <c r="P23" s="17"/>
      <c r="Q23" s="73"/>
      <c r="R23" s="65">
        <f>入力データ!T23</f>
        <v>241</v>
      </c>
      <c r="S23" s="63">
        <f>入力データ!T25</f>
        <v>14.606518817074882</v>
      </c>
      <c r="T23" s="63">
        <f>入力データ!T26</f>
        <v>0.46962994719098933</v>
      </c>
      <c r="U23" s="10">
        <f>入力データ!T28</f>
        <v>5.3031911648670549E-2</v>
      </c>
      <c r="V23" s="192">
        <f t="shared" si="0"/>
        <v>9</v>
      </c>
    </row>
    <row r="24" spans="2:22" ht="20.100000000000001" customHeight="1">
      <c r="B24" s="84"/>
      <c r="C24" s="29" t="s">
        <v>40</v>
      </c>
      <c r="D24" s="11"/>
      <c r="E24" s="71"/>
      <c r="F24" s="64">
        <f>入力データ!U9</f>
        <v>1127</v>
      </c>
      <c r="G24" s="60">
        <f>入力データ!U11</f>
        <v>-14.866215595873754</v>
      </c>
      <c r="H24" s="60">
        <f>入力データ!U12</f>
        <v>1.7653508771929824</v>
      </c>
      <c r="I24" s="56">
        <f>入力データ!U14</f>
        <v>-0.2570162072296871</v>
      </c>
      <c r="J24" s="93"/>
      <c r="L24" s="84"/>
      <c r="M24" s="27"/>
      <c r="N24" s="11" t="s">
        <v>166</v>
      </c>
      <c r="O24" s="12"/>
      <c r="P24" s="19"/>
      <c r="Q24" s="74"/>
      <c r="R24" s="64">
        <f>入力データ!U23</f>
        <v>68</v>
      </c>
      <c r="S24" s="60">
        <f>入力データ!U25</f>
        <v>-65.397663900482669</v>
      </c>
      <c r="T24" s="60">
        <f>入力データ!U26</f>
        <v>0.13250969464310072</v>
      </c>
      <c r="U24" s="20">
        <f>入力データ!U28</f>
        <v>-0.22189553624227776</v>
      </c>
      <c r="V24" s="195">
        <f t="shared" si="0"/>
        <v>18</v>
      </c>
    </row>
    <row r="25" spans="2:22" ht="20.100000000000001" customHeight="1">
      <c r="B25" s="84"/>
      <c r="C25" s="30" t="s">
        <v>41</v>
      </c>
      <c r="D25" s="16"/>
      <c r="E25" s="73"/>
      <c r="F25" s="68">
        <f>入力データ!V9</f>
        <v>657</v>
      </c>
      <c r="G25" s="62">
        <f>入力データ!V11</f>
        <v>-23.646912278278108</v>
      </c>
      <c r="H25" s="62">
        <f>入力データ!V12</f>
        <v>1.0291353383458646</v>
      </c>
      <c r="I25" s="58">
        <f>入力データ!V14</f>
        <v>-0.26573656205962953</v>
      </c>
      <c r="J25" s="94"/>
      <c r="L25" s="84"/>
      <c r="M25" s="27"/>
      <c r="N25" s="7"/>
      <c r="O25" s="14"/>
      <c r="P25" s="51" t="s">
        <v>178</v>
      </c>
      <c r="Q25" s="72"/>
      <c r="R25" s="67">
        <f>入力データ!V23</f>
        <v>77</v>
      </c>
      <c r="S25" s="186">
        <f>入力データ!V25</f>
        <v>-63.31460630135809</v>
      </c>
      <c r="T25" s="186">
        <f>入力データ!V26</f>
        <v>0.15004774246351113</v>
      </c>
      <c r="U25" s="15">
        <f>入力データ!V28</f>
        <v>-0.22944800718221586</v>
      </c>
      <c r="V25" s="193">
        <f t="shared" si="0"/>
        <v>19</v>
      </c>
    </row>
    <row r="26" spans="2:22" ht="20.100000000000001" customHeight="1" thickBot="1">
      <c r="B26" s="269" t="s">
        <v>42</v>
      </c>
      <c r="C26" s="275"/>
      <c r="D26" s="275"/>
      <c r="E26" s="276"/>
      <c r="F26" s="104">
        <f>入力データ!W9</f>
        <v>63840</v>
      </c>
      <c r="G26" s="96">
        <f>入力データ!W11</f>
        <v>-16.625933341987565</v>
      </c>
      <c r="H26" s="96">
        <f>入力データ!W12</f>
        <v>100</v>
      </c>
      <c r="I26" s="97">
        <f>入力データ!W14</f>
        <v>-16.625933341987565</v>
      </c>
      <c r="J26" s="98"/>
      <c r="L26" s="84"/>
      <c r="M26" s="28"/>
      <c r="N26" s="16"/>
      <c r="O26" s="17"/>
      <c r="P26" s="52" t="s">
        <v>175</v>
      </c>
      <c r="Q26" s="73"/>
      <c r="R26" s="68">
        <f>入力データ!W23</f>
        <v>8</v>
      </c>
      <c r="S26" s="62">
        <f>入力データ!W25</f>
        <v>-40.183679900908345</v>
      </c>
      <c r="T26" s="62">
        <f>入力データ!W26</f>
        <v>1.5589375840364792E-2</v>
      </c>
      <c r="U26" s="18">
        <f>入力データ!W28</f>
        <v>-9.2790355642093231E-3</v>
      </c>
      <c r="V26" s="194">
        <f t="shared" si="0"/>
        <v>14</v>
      </c>
    </row>
    <row r="27" spans="2:22" ht="20.100000000000001" customHeight="1">
      <c r="B27" s="277" t="s">
        <v>38</v>
      </c>
      <c r="C27" s="278"/>
      <c r="D27" s="279"/>
      <c r="E27" s="102" t="s">
        <v>25</v>
      </c>
      <c r="F27" s="99">
        <f>入力データ!X9</f>
        <v>2225</v>
      </c>
      <c r="G27" s="61">
        <f>入力データ!X11</f>
        <v>-12.579426438237295</v>
      </c>
      <c r="H27" s="61">
        <f>入力データ!X12</f>
        <v>3.5110697322118951</v>
      </c>
      <c r="I27" s="57">
        <f>入力データ!X14</f>
        <v>-0.42067933279426734</v>
      </c>
      <c r="J27" s="95"/>
      <c r="L27" s="83"/>
      <c r="M27" s="27" t="s">
        <v>159</v>
      </c>
      <c r="N27" s="55"/>
      <c r="O27" s="55"/>
      <c r="P27" s="55"/>
      <c r="Q27" s="75"/>
      <c r="R27" s="68">
        <f>入力データ!X23</f>
        <v>11595</v>
      </c>
      <c r="S27" s="62">
        <f>入力データ!X25</f>
        <v>-31.619814060728462</v>
      </c>
      <c r="T27" s="62">
        <f>入力データ!X26</f>
        <v>22.594851608628719</v>
      </c>
      <c r="U27" s="18">
        <f>入力データ!X28</f>
        <v>-9.2572634994942451</v>
      </c>
      <c r="V27" s="194">
        <f t="shared" si="0"/>
        <v>32</v>
      </c>
    </row>
    <row r="28" spans="2:22" ht="20.100000000000001" customHeight="1">
      <c r="B28" s="277"/>
      <c r="C28" s="278"/>
      <c r="D28" s="279"/>
      <c r="E28" s="102" t="s">
        <v>35</v>
      </c>
      <c r="F28" s="99">
        <f>入力データ!Y9</f>
        <v>9550</v>
      </c>
      <c r="G28" s="61">
        <f>入力データ!Y11</f>
        <v>-16.267623248092821</v>
      </c>
      <c r="H28" s="61">
        <f>入力データ!Y12</f>
        <v>15.069984693313977</v>
      </c>
      <c r="I28" s="57">
        <f>入力データ!Y14</f>
        <v>-2.4378559008078811</v>
      </c>
      <c r="J28" s="95"/>
      <c r="L28" s="84"/>
      <c r="M28" s="27"/>
      <c r="N28" s="11" t="s">
        <v>167</v>
      </c>
      <c r="O28" s="12"/>
      <c r="P28" s="19"/>
      <c r="Q28" s="74"/>
      <c r="R28" s="64">
        <f>入力データ!Y23</f>
        <v>6010</v>
      </c>
      <c r="S28" s="60">
        <f>入力データ!Y25</f>
        <v>-38.978534464969982</v>
      </c>
      <c r="T28" s="60">
        <f>入力データ!Y26</f>
        <v>11.711518600074051</v>
      </c>
      <c r="U28" s="20">
        <f>入力データ!Y28</f>
        <v>-6.628269877161248</v>
      </c>
      <c r="V28" s="195">
        <f t="shared" si="0"/>
        <v>31</v>
      </c>
    </row>
    <row r="29" spans="2:22" ht="20.100000000000001" customHeight="1" thickBot="1">
      <c r="B29" s="280"/>
      <c r="C29" s="281"/>
      <c r="D29" s="282"/>
      <c r="E29" s="103" t="s">
        <v>36</v>
      </c>
      <c r="F29" s="100">
        <f>入力データ!Z9</f>
        <v>51595</v>
      </c>
      <c r="G29" s="96">
        <f>入力データ!Z11</f>
        <v>-16.992049940149158</v>
      </c>
      <c r="H29" s="96">
        <f>入力データ!Z12</f>
        <v>81.417367565605716</v>
      </c>
      <c r="I29" s="97">
        <f>入力データ!Z14</f>
        <v>-13.877386265544081</v>
      </c>
      <c r="J29" s="98"/>
      <c r="L29" s="84"/>
      <c r="M29" s="27"/>
      <c r="N29" s="7"/>
      <c r="O29" s="22"/>
      <c r="P29" s="51" t="s">
        <v>13</v>
      </c>
      <c r="Q29" s="72"/>
      <c r="R29" s="67">
        <f>入力データ!Z23</f>
        <v>5301</v>
      </c>
      <c r="S29" s="186">
        <f>入力データ!Z25</f>
        <v>-34.557687384929508</v>
      </c>
      <c r="T29" s="186">
        <f>入力データ!Z26</f>
        <v>10.329910166221721</v>
      </c>
      <c r="U29" s="15">
        <f>入力データ!Z28</f>
        <v>-4.8331099601996854</v>
      </c>
      <c r="V29" s="193">
        <f t="shared" si="0"/>
        <v>30</v>
      </c>
    </row>
    <row r="30" spans="2:22" ht="20.100000000000001" customHeight="1">
      <c r="L30" s="84"/>
      <c r="M30" s="27"/>
      <c r="N30" s="16"/>
      <c r="O30" s="24"/>
      <c r="P30" s="52" t="s">
        <v>14</v>
      </c>
      <c r="Q30" s="73"/>
      <c r="R30" s="68">
        <f>入力データ!AA23</f>
        <v>709</v>
      </c>
      <c r="S30" s="62">
        <f>入力データ!AA25</f>
        <v>-59.456276099659853</v>
      </c>
      <c r="T30" s="62">
        <f>入力データ!AA26</f>
        <v>1.3816084338523296</v>
      </c>
      <c r="U30" s="18">
        <f>入力データ!AA28</f>
        <v>-1.7951599169615635</v>
      </c>
      <c r="V30" s="194">
        <f t="shared" si="0"/>
        <v>26</v>
      </c>
    </row>
    <row r="31" spans="2:22" ht="20.100000000000001" customHeight="1">
      <c r="L31" s="84"/>
      <c r="M31" s="27"/>
      <c r="N31" s="11" t="s">
        <v>169</v>
      </c>
      <c r="O31" s="12"/>
      <c r="P31" s="19"/>
      <c r="Q31" s="74"/>
      <c r="R31" s="64">
        <f>入力データ!AB23</f>
        <v>289</v>
      </c>
      <c r="S31" s="60">
        <f>入力データ!AB25</f>
        <v>-42.923330935949316</v>
      </c>
      <c r="T31" s="60">
        <f>入力データ!AB26</f>
        <v>0.56316620223317804</v>
      </c>
      <c r="U31" s="20">
        <f>入力データ!AB28</f>
        <v>-0.3752454868851296</v>
      </c>
      <c r="V31" s="195">
        <f t="shared" si="0"/>
        <v>22</v>
      </c>
    </row>
    <row r="32" spans="2:22" ht="20.100000000000001" customHeight="1">
      <c r="L32" s="84"/>
      <c r="M32" s="27"/>
      <c r="N32" s="7"/>
      <c r="O32" s="22"/>
      <c r="P32" s="51" t="s">
        <v>13</v>
      </c>
      <c r="Q32" s="72"/>
      <c r="R32" s="67">
        <f>入力データ!AC23</f>
        <v>-161</v>
      </c>
      <c r="S32" s="186">
        <f>入力データ!AC25</f>
        <v>-302.64894567610025</v>
      </c>
      <c r="T32" s="186">
        <f>入力データ!AC26</f>
        <v>-0.31373618878734139</v>
      </c>
      <c r="U32" s="15">
        <f>入力データ!AC28</f>
        <v>-0.41514855550258672</v>
      </c>
      <c r="V32" s="193">
        <f t="shared" si="0"/>
        <v>24</v>
      </c>
    </row>
    <row r="33" spans="12:22" ht="20.100000000000001" customHeight="1">
      <c r="L33" s="84"/>
      <c r="M33" s="27"/>
      <c r="N33" s="16"/>
      <c r="O33" s="24"/>
      <c r="P33" s="52" t="s">
        <v>15</v>
      </c>
      <c r="Q33" s="73"/>
      <c r="R33" s="68">
        <f>入力データ!AD23</f>
        <v>449</v>
      </c>
      <c r="S33" s="62">
        <f>入力データ!AD25</f>
        <v>5.179628459340246</v>
      </c>
      <c r="T33" s="62">
        <f>入力データ!AD26</f>
        <v>0.87495371904047392</v>
      </c>
      <c r="U33" s="18">
        <f>入力データ!AD28</f>
        <v>3.8176503993185902E-2</v>
      </c>
      <c r="V33" s="194">
        <f t="shared" si="0"/>
        <v>10</v>
      </c>
    </row>
    <row r="34" spans="12:22" ht="20.100000000000001" customHeight="1">
      <c r="L34" s="84"/>
      <c r="M34" s="27"/>
      <c r="N34" s="11" t="s">
        <v>170</v>
      </c>
      <c r="O34" s="12"/>
      <c r="P34" s="25"/>
      <c r="Q34" s="76"/>
      <c r="R34" s="64">
        <f>入力データ!AE23</f>
        <v>5297</v>
      </c>
      <c r="S34" s="60">
        <f>入力データ!AE25</f>
        <v>-19.758675306088833</v>
      </c>
      <c r="T34" s="60">
        <f>入力データ!AE26</f>
        <v>10.322115478301537</v>
      </c>
      <c r="U34" s="20">
        <f>入力データ!AE28</f>
        <v>-2.2520215708236004</v>
      </c>
      <c r="V34" s="195">
        <f t="shared" si="0"/>
        <v>29</v>
      </c>
    </row>
    <row r="35" spans="12:22" ht="20.100000000000001" customHeight="1">
      <c r="L35" s="84"/>
      <c r="M35" s="27"/>
      <c r="N35" s="7"/>
      <c r="O35" s="14"/>
      <c r="P35" s="51" t="s">
        <v>16</v>
      </c>
      <c r="Q35" s="72"/>
      <c r="R35" s="67">
        <f>入力データ!AF23</f>
        <v>479</v>
      </c>
      <c r="S35" s="186">
        <f>入力データ!AF25</f>
        <v>-26.971135808250025</v>
      </c>
      <c r="T35" s="186">
        <f>入力データ!AF26</f>
        <v>0.93341387844184198</v>
      </c>
      <c r="U35" s="15">
        <f>入力データ!AF28</f>
        <v>-0.30543798181882198</v>
      </c>
      <c r="V35" s="193">
        <f t="shared" si="0"/>
        <v>21</v>
      </c>
    </row>
    <row r="36" spans="12:22" ht="20.100000000000001" customHeight="1">
      <c r="L36" s="84"/>
      <c r="M36" s="27"/>
      <c r="N36" s="7"/>
      <c r="O36" s="14"/>
      <c r="P36" s="53" t="s">
        <v>17</v>
      </c>
      <c r="Q36" s="77"/>
      <c r="R36" s="66">
        <f>入力データ!AG23</f>
        <v>1609</v>
      </c>
      <c r="S36" s="61">
        <f>入力データ!AG25</f>
        <v>-11.988794322445091</v>
      </c>
      <c r="T36" s="61">
        <f>入力データ!AG26</f>
        <v>3.1354132158933687</v>
      </c>
      <c r="U36" s="13">
        <f>入力データ!AG28</f>
        <v>-0.37842203911148337</v>
      </c>
      <c r="V36" s="191">
        <f t="shared" si="0"/>
        <v>23</v>
      </c>
    </row>
    <row r="37" spans="12:22" ht="20.100000000000001" customHeight="1">
      <c r="L37" s="85"/>
      <c r="M37" s="27"/>
      <c r="N37" s="7"/>
      <c r="O37" s="14"/>
      <c r="P37" s="52" t="s">
        <v>18</v>
      </c>
      <c r="Q37" s="73"/>
      <c r="R37" s="68">
        <f>入力データ!AH23</f>
        <v>3209</v>
      </c>
      <c r="S37" s="62">
        <f>入力データ!AH25</f>
        <v>-22.059728375601559</v>
      </c>
      <c r="T37" s="62">
        <f>入力データ!AH26</f>
        <v>6.2532883839663267</v>
      </c>
      <c r="U37" s="18">
        <f>入力データ!AH28</f>
        <v>-1.5681615498932941</v>
      </c>
      <c r="V37" s="194">
        <f t="shared" si="0"/>
        <v>25</v>
      </c>
    </row>
    <row r="38" spans="12:22" ht="20.100000000000001" customHeight="1" thickBot="1">
      <c r="L38" s="269" t="s">
        <v>160</v>
      </c>
      <c r="M38" s="270"/>
      <c r="N38" s="270"/>
      <c r="O38" s="270"/>
      <c r="P38" s="270"/>
      <c r="Q38" s="271">
        <v>4460608</v>
      </c>
      <c r="R38" s="86">
        <f>入力データ!AI23</f>
        <v>51317</v>
      </c>
      <c r="S38" s="188">
        <f>入力データ!AI25</f>
        <v>-11.397883176269648</v>
      </c>
      <c r="T38" s="188">
        <f>入力データ!AI26</f>
        <v>100</v>
      </c>
      <c r="U38" s="87">
        <f>入力データ!AI28</f>
        <v>-11.397883176269648</v>
      </c>
      <c r="V38" s="184"/>
    </row>
    <row r="39" spans="12:22" ht="20.100000000000001" customHeight="1">
      <c r="L39" s="272" t="s">
        <v>161</v>
      </c>
      <c r="M39" s="273"/>
      <c r="N39" s="273"/>
      <c r="O39" s="273"/>
      <c r="P39" s="273"/>
      <c r="Q39" s="274">
        <v>1774538</v>
      </c>
      <c r="R39" s="68">
        <f>入力データ!AJ23</f>
        <v>24563</v>
      </c>
      <c r="S39" s="62">
        <f>入力データ!AJ25</f>
        <v>-1.9910621658287448</v>
      </c>
      <c r="T39" s="49"/>
      <c r="U39" s="50"/>
      <c r="V39" s="183"/>
    </row>
    <row r="40" spans="12:22" ht="20.100000000000001" customHeight="1" thickBot="1">
      <c r="L40" s="269" t="s">
        <v>162</v>
      </c>
      <c r="M40" s="275"/>
      <c r="N40" s="275"/>
      <c r="O40" s="275"/>
      <c r="P40" s="275"/>
      <c r="Q40" s="276">
        <v>2513.6730839238157</v>
      </c>
      <c r="R40" s="86">
        <f>入力データ!AK23</f>
        <v>2089</v>
      </c>
      <c r="S40" s="188">
        <f>入力データ!AK25</f>
        <v>-9.6065413004249383</v>
      </c>
      <c r="T40" s="88"/>
      <c r="U40" s="89"/>
      <c r="V40" s="184"/>
    </row>
    <row r="42" spans="12:22" ht="20.100000000000001" customHeight="1">
      <c r="L42" s="211" t="s">
        <v>211</v>
      </c>
    </row>
    <row r="43" spans="12:22" ht="20.100000000000001" customHeight="1">
      <c r="L43" s="211" t="s">
        <v>215</v>
      </c>
    </row>
    <row r="44" spans="12:22" ht="20.100000000000001" customHeight="1">
      <c r="L44" s="211" t="s">
        <v>214</v>
      </c>
    </row>
  </sheetData>
  <mergeCells count="7">
    <mergeCell ref="L4:Q5"/>
    <mergeCell ref="B4:E5"/>
    <mergeCell ref="L38:Q38"/>
    <mergeCell ref="L39:Q39"/>
    <mergeCell ref="L40:Q40"/>
    <mergeCell ref="B26:E26"/>
    <mergeCell ref="B27:D29"/>
  </mergeCells>
  <phoneticPr fontId="1"/>
  <printOptions horizontalCentered="1" verticalCentered="1"/>
  <pageMargins left="0.59055118110236227" right="0.59055118110236227" top="0.78740157480314965" bottom="0.59055118110236227" header="0.39370078740157483" footer="0.19685039370078741"/>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入力データ</vt:lpstr>
      <vt:lpstr>台帳</vt:lpstr>
      <vt:lpstr>台帳!Print_Area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9501016</dc:creator>
  <cp:lastModifiedBy>森 将貴</cp:lastModifiedBy>
  <cp:lastPrinted>2023-06-07T09:47:53Z</cp:lastPrinted>
  <dcterms:created xsi:type="dcterms:W3CDTF">2022-05-27T09:48:53Z</dcterms:created>
  <dcterms:modified xsi:type="dcterms:W3CDTF">2023-06-07T10:18:31Z</dcterms:modified>
</cp:coreProperties>
</file>