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269\Desktop\20210115_0918_公営企業に係る経営比較分析表（令和元年度決算）の分析等について（依頼）\公営企業に係る経営比較分析表の分析等\提出\"/>
    </mc:Choice>
  </mc:AlternateContent>
  <workbookProtection workbookAlgorithmName="SHA-512" workbookHashValue="OCR9Hw8U/LoqbjKla2SD5NORREELG6U6qUYK+Sq9ym9IIg4zR/a78Htp8God3ALF03KzDon6qFHAP+wqTuji/g==" workbookSaltValue="ca0MkoUYMOsg1qh2T+d2e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W8" i="4"/>
  <c r="P8" i="4"/>
  <c r="I8" i="4"/>
  <c r="B6" i="4"/>
</calcChain>
</file>

<file path=xl/sharedStrings.xml><?xml version="1.0" encoding="utf-8"?>
<sst xmlns="http://schemas.openxmlformats.org/spreadsheetml/2006/main" count="275" uniqueCount="118">
  <si>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</si>
  <si>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</si>
  <si>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</si>
  <si>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</si>
  <si>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</si>
  <si>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</si>
  <si>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</si>
  <si>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</si>
  <si>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</si>
  <si>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</si>
  <si>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</si>
  <si>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</si>
  <si>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</si>
  <si>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</si>
  <si>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</si>
  <si>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</si>
  <si>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</si>
  <si>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</si>
  <si>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</si>
  <si>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</si>
  <si>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</si>
  <si>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</si>
  <si>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</si>
  <si>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</si>
  <si>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</si>
  <si>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</si>
  <si>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</si>
  <si>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</si>
  <si>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</si>
  <si>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</si>
  <si>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</si>
  <si>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</si>
  <si>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</si>
  <si>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</si>
  <si>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</si>
  <si>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</si>
  <si>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</si>
  <si>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</si>
  <si>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</si>
  <si>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</si>
  <si>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</si>
  <si>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</si>
  <si>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</si>
  <si>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</si>
  <si>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</si>
  <si>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</si>
  <si>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</si>
  <si>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</si>
  <si>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</si>
  <si>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</si>
  <si>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</si>
  <si>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</si>
  <si>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</si>
  <si>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</si>
  <si>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</si>
  <si>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</si>
  <si>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</si>
  <si>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</si>
  <si>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</si>
  <si>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</si>
  <si>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</si>
  <si>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</si>
  <si>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</si>
  <si>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</si>
  <si>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</si>
  <si>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</si>
  <si>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</si>
  <si>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</si>
  <si>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</si>
  <si>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</si>
  <si>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</si>
  <si>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</si>
  <si>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</si>
  <si>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</si>
  <si>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</si>
  <si>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</si>
  <si>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</si>
  <si>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</si>
  <si>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</si>
  <si>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</si>
  <si>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</si>
  <si>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</si>
  <si>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</si>
  <si>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</si>
  <si>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</si>
  <si>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</si>
  <si>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</si>
  <si>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</si>
  <si>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</si>
  <si>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</si>
  <si>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</si>
  <si>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</si>
  <si>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</si>
  <si>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</si>
  <si>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</si>
  <si>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</si>
  <si>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上天草市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</si>
  <si>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</si>
  <si>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</si>
  <si>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</si>
  <si>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</si>
  <si>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</si>
  <si>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</si>
  <si>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</si>
  <si>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</si>
  <si>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</si>
  <si>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</si>
  <si>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</si>
  <si>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</si>
  <si>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</si>
  <si>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</si>
  <si>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</si>
  <si>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</si>
  <si>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</si>
  <si>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</si>
  <si>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平成25年に下水道施設長寿命化計画を策定し、管渠及び人孔の更新・敷設替等実施してきたが、今後はストックマネジメント計画を策定し、予防保全的な修繕・更新を行うことで下水道事業の長期的な継続と安定的な経営を行う。</t>
    <phoneticPr fontId="4"/>
  </si>
  <si>
    <t>　本市の下水道事業は、経営の健全化や事業の計画性・透明性の向上を図り、長期的に安定した事業運営を行うため平成29年4月に地方公営企業法を一部適用し企業会計に移行した。
　令和元年度において、使用料改定に伴い収入が増加したことと、支出の抑制を図ったことなどによって経費回収率は昨年度から約4ポイント上昇し、経営改善に一定の成果が見られた。しかし、依然として100％を大きく割り込んでいることから、今後も引き続き改善に取り組む。</t>
    <rPh sb="85" eb="87">
      <t>レイワ</t>
    </rPh>
    <rPh sb="87" eb="88">
      <t>ガン</t>
    </rPh>
    <rPh sb="95" eb="98">
      <t>シヨウリョウ</t>
    </rPh>
    <rPh sb="98" eb="100">
      <t>カイテイ</t>
    </rPh>
    <rPh sb="101" eb="102">
      <t>トモナ</t>
    </rPh>
    <rPh sb="103" eb="105">
      <t>シュウニュウ</t>
    </rPh>
    <rPh sb="106" eb="108">
      <t>ゾウカ</t>
    </rPh>
    <rPh sb="114" eb="116">
      <t>シシュツ</t>
    </rPh>
    <rPh sb="117" eb="119">
      <t>ヨクセイ</t>
    </rPh>
    <rPh sb="120" eb="121">
      <t>ハカ</t>
    </rPh>
    <rPh sb="152" eb="154">
      <t>ケイエイ</t>
    </rPh>
    <rPh sb="154" eb="156">
      <t>カイゼン</t>
    </rPh>
    <rPh sb="157" eb="159">
      <t>イッテイ</t>
    </rPh>
    <rPh sb="160" eb="162">
      <t>セイカ</t>
    </rPh>
    <rPh sb="163" eb="164">
      <t>ミ</t>
    </rPh>
    <rPh sb="172" eb="174">
      <t>イゼン</t>
    </rPh>
    <rPh sb="182" eb="183">
      <t>オオ</t>
    </rPh>
    <rPh sb="185" eb="186">
      <t>ワ</t>
    </rPh>
    <rPh sb="187" eb="188">
      <t>コ</t>
    </rPh>
    <rPh sb="197" eb="199">
      <t>コンゴ</t>
    </rPh>
    <rPh sb="200" eb="201">
      <t>ヒ</t>
    </rPh>
    <rPh sb="202" eb="203">
      <t>ツヅ</t>
    </rPh>
    <rPh sb="207" eb="208">
      <t>ト</t>
    </rPh>
    <rPh sb="209" eb="210">
      <t>ク</t>
    </rPh>
    <phoneticPr fontId="4"/>
  </si>
  <si>
    <t>①100％を上回り黒字となっているが、今後は人口減少による使用料収入の減少や施設の維持管理費の増大などが予測されるため、令和元年10月に使用料改定を行った。今後も歳出を抑制しつつ、事業継続のための収入確保に努める。また、使用料については定期的に見直しを行い、必要に応じて改定を実施する。
②累積欠損金は発生していない。今後も発生させないよう努める。
③100％を割り込んでおり、類似団体平均と比しても低い水準となっているが、流動負債に企業債償還金を含むことが大きく影響している。
④平均に比して比率は低く、起債管理は良好といえる。今後は下水道施設の更新等に係る起債が見込まれるが、引続き計画的な施設更新と起債の適正管理に努める。
⑤100％を割り込んでおり改善の必要があるが、処理区域の面整備はほぼ完了しているため、現状での大幅な下水道加入者の増加による収入増は見込めないことから、令和元年10月に使用料改定を行った。今後も、歳出の抑制及び使用料の見直しなどによる経営改善が必要となる。
⑥平均と比して処理原価は低く、やや高い水準となっているが、更なる支出の抑制に努めるほか、有収率の改善を図るため、不明水の流入原因を特定することのほか、計測機器の精度にも対策を講じる。
⑦平均と比してやや低い水準となっているが、突発的な汚水流入量の増加に対応するためには現在の施設規模が必要であると考える。
⑧平均よりもわずかに高い数値であるが、処理区域内の人口は減少し続けており、今後も大きな伸びは考えにくい。</t>
    <rPh sb="60" eb="62">
      <t>レイワ</t>
    </rPh>
    <rPh sb="62" eb="64">
      <t>ガンネン</t>
    </rPh>
    <rPh sb="66" eb="67">
      <t>ガツ</t>
    </rPh>
    <rPh sb="68" eb="71">
      <t>シヨウリョウ</t>
    </rPh>
    <rPh sb="71" eb="73">
      <t>カイテイ</t>
    </rPh>
    <rPh sb="74" eb="75">
      <t>オコナ</t>
    </rPh>
    <rPh sb="78" eb="80">
      <t>コンゴ</t>
    </rPh>
    <rPh sb="90" eb="92">
      <t>ジギョウ</t>
    </rPh>
    <rPh sb="92" eb="94">
      <t>ケイゾク</t>
    </rPh>
    <rPh sb="110" eb="113">
      <t>シヨウリョウ</t>
    </rPh>
    <rPh sb="118" eb="121">
      <t>テイキテキ</t>
    </rPh>
    <rPh sb="122" eb="124">
      <t>ミナオ</t>
    </rPh>
    <rPh sb="126" eb="127">
      <t>オコナ</t>
    </rPh>
    <rPh sb="129" eb="131">
      <t>ヒツヨウ</t>
    </rPh>
    <rPh sb="132" eb="133">
      <t>オウ</t>
    </rPh>
    <rPh sb="135" eb="137">
      <t>カイテイ</t>
    </rPh>
    <rPh sb="138" eb="140">
      <t>ジッシ</t>
    </rPh>
    <rPh sb="145" eb="147">
      <t>ルイセキ</t>
    </rPh>
    <rPh sb="147" eb="149">
      <t>ケッソン</t>
    </rPh>
    <rPh sb="149" eb="150">
      <t>キン</t>
    </rPh>
    <rPh sb="151" eb="153">
      <t>ハッセイ</t>
    </rPh>
    <rPh sb="159" eb="161">
      <t>コンゴ</t>
    </rPh>
    <rPh sb="162" eb="164">
      <t>ハッセイ</t>
    </rPh>
    <rPh sb="170" eb="171">
      <t>ツト</t>
    </rPh>
    <rPh sb="409" eb="411">
      <t>コンゴ</t>
    </rPh>
    <rPh sb="434" eb="436">
      <t>カイゼン</t>
    </rPh>
    <rPh sb="519" eb="521">
      <t>ケイソク</t>
    </rPh>
    <rPh sb="521" eb="523">
      <t>キキ</t>
    </rPh>
    <rPh sb="524" eb="526">
      <t>セイド</t>
    </rPh>
    <rPh sb="557" eb="560">
      <t>トッパツテキ</t>
    </rPh>
    <rPh sb="561" eb="563">
      <t>オスイ</t>
    </rPh>
    <rPh sb="567" eb="569">
      <t>ゾウカ</t>
    </rPh>
    <rPh sb="570" eb="572">
      <t>タイオウ</t>
    </rPh>
    <rPh sb="578" eb="580">
      <t>ゲンザイ</t>
    </rPh>
    <rPh sb="581" eb="583">
      <t>シセツ</t>
    </rPh>
    <rPh sb="583" eb="585">
      <t>キボ</t>
    </rPh>
    <rPh sb="586" eb="58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</si>
</sst>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822-4107-B3C7-4A287D7A039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0.09</c:v>
                </c:pt>
                <c:pt idx="3">
                  <c:v>0.13</c:v>
                </c:pt>
                <c:pt idx="4">
                  <c:v>0.36</c:v>
                </c:pt>
              </c:numCache>
            </c:numRef>
          </c:val>
          <c:smooth val="0"/>
          <c:extLst>
            <c:ext xmlns:c16="http://schemas.microsoft.com/office/drawing/2014/chart" uri="{C3380CC4-5D6E-409C-BE32-E72D297353CC}">
              <c16:uniqueId val="{00000001-A822-4107-B3C7-4A287D7A039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40.4</c:v>
                </c:pt>
                <c:pt idx="3">
                  <c:v>39.630000000000003</c:v>
                </c:pt>
                <c:pt idx="4">
                  <c:v>38.93</c:v>
                </c:pt>
              </c:numCache>
            </c:numRef>
          </c:val>
          <c:extLst>
            <c:ext xmlns:c16="http://schemas.microsoft.com/office/drawing/2014/chart" uri="{C3380CC4-5D6E-409C-BE32-E72D297353CC}">
              <c16:uniqueId val="{00000000-2E0F-48CE-B9B0-C7E4EA6DD4B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43.36</c:v>
                </c:pt>
                <c:pt idx="3">
                  <c:v>42.56</c:v>
                </c:pt>
                <c:pt idx="4">
                  <c:v>42.47</c:v>
                </c:pt>
              </c:numCache>
            </c:numRef>
          </c:val>
          <c:smooth val="0"/>
          <c:extLst>
            <c:ext xmlns:c16="http://schemas.microsoft.com/office/drawing/2014/chart" uri="{C3380CC4-5D6E-409C-BE32-E72D297353CC}">
              <c16:uniqueId val="{00000001-2E0F-48CE-B9B0-C7E4EA6DD4B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84.77</c:v>
                </c:pt>
                <c:pt idx="3">
                  <c:v>85.44</c:v>
                </c:pt>
                <c:pt idx="4">
                  <c:v>85.82</c:v>
                </c:pt>
              </c:numCache>
            </c:numRef>
          </c:val>
          <c:extLst>
            <c:ext xmlns:c16="http://schemas.microsoft.com/office/drawing/2014/chart" uri="{C3380CC4-5D6E-409C-BE32-E72D297353CC}">
              <c16:uniqueId val="{00000000-5A03-4C3D-A4D0-C56A6D2EE5D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83.06</c:v>
                </c:pt>
                <c:pt idx="3">
                  <c:v>83.32</c:v>
                </c:pt>
                <c:pt idx="4">
                  <c:v>83.75</c:v>
                </c:pt>
              </c:numCache>
            </c:numRef>
          </c:val>
          <c:smooth val="0"/>
          <c:extLst>
            <c:ext xmlns:c16="http://schemas.microsoft.com/office/drawing/2014/chart" uri="{C3380CC4-5D6E-409C-BE32-E72D297353CC}">
              <c16:uniqueId val="{00000001-5A03-4C3D-A4D0-C56A6D2EE5D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115.93</c:v>
                </c:pt>
                <c:pt idx="3">
                  <c:v>111.35</c:v>
                </c:pt>
                <c:pt idx="4">
                  <c:v>124.39</c:v>
                </c:pt>
              </c:numCache>
            </c:numRef>
          </c:val>
          <c:extLst>
            <c:ext xmlns:c16="http://schemas.microsoft.com/office/drawing/2014/chart" uri="{C3380CC4-5D6E-409C-BE32-E72D297353CC}">
              <c16:uniqueId val="{00000000-F2DE-4164-8666-4B00661998E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102.13</c:v>
                </c:pt>
                <c:pt idx="3">
                  <c:v>101.72</c:v>
                </c:pt>
                <c:pt idx="4">
                  <c:v>102.73</c:v>
                </c:pt>
              </c:numCache>
            </c:numRef>
          </c:val>
          <c:smooth val="0"/>
          <c:extLst>
            <c:ext xmlns:c16="http://schemas.microsoft.com/office/drawing/2014/chart" uri="{C3380CC4-5D6E-409C-BE32-E72D297353CC}">
              <c16:uniqueId val="{00000001-F2DE-4164-8666-4B00661998E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3.57</c:v>
                </c:pt>
                <c:pt idx="3">
                  <c:v>7.05</c:v>
                </c:pt>
                <c:pt idx="4">
                  <c:v>10.5</c:v>
                </c:pt>
              </c:numCache>
            </c:numRef>
          </c:val>
          <c:extLst>
            <c:ext xmlns:c16="http://schemas.microsoft.com/office/drawing/2014/chart" uri="{C3380CC4-5D6E-409C-BE32-E72D297353CC}">
              <c16:uniqueId val="{00000000-6433-471F-8811-50156F32855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23.93</c:v>
                </c:pt>
                <c:pt idx="3">
                  <c:v>24.68</c:v>
                </c:pt>
                <c:pt idx="4">
                  <c:v>24.68</c:v>
                </c:pt>
              </c:numCache>
            </c:numRef>
          </c:val>
          <c:smooth val="0"/>
          <c:extLst>
            <c:ext xmlns:c16="http://schemas.microsoft.com/office/drawing/2014/chart" uri="{C3380CC4-5D6E-409C-BE32-E72D297353CC}">
              <c16:uniqueId val="{00000001-6433-471F-8811-50156F32855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CE9-45E0-8B7C-B60E29859B4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0.01</c:v>
                </c:pt>
                <c:pt idx="4">
                  <c:v>8.6199999999999992</c:v>
                </c:pt>
              </c:numCache>
            </c:numRef>
          </c:val>
          <c:smooth val="0"/>
          <c:extLst>
            <c:ext xmlns:c16="http://schemas.microsoft.com/office/drawing/2014/chart" uri="{C3380CC4-5D6E-409C-BE32-E72D297353CC}">
              <c16:uniqueId val="{00000001-DCE9-45E0-8B7C-B60E29859B4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EC7-4F99-8012-EADA3D6FC51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109.51</c:v>
                </c:pt>
                <c:pt idx="3">
                  <c:v>112.88</c:v>
                </c:pt>
                <c:pt idx="4">
                  <c:v>94.97</c:v>
                </c:pt>
              </c:numCache>
            </c:numRef>
          </c:val>
          <c:smooth val="0"/>
          <c:extLst>
            <c:ext xmlns:c16="http://schemas.microsoft.com/office/drawing/2014/chart" uri="{C3380CC4-5D6E-409C-BE32-E72D297353CC}">
              <c16:uniqueId val="{00000001-0EC7-4F99-8012-EADA3D6FC51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42.55</c:v>
                </c:pt>
                <c:pt idx="3">
                  <c:v>38.42</c:v>
                </c:pt>
                <c:pt idx="4">
                  <c:v>33.6</c:v>
                </c:pt>
              </c:numCache>
            </c:numRef>
          </c:val>
          <c:extLst>
            <c:ext xmlns:c16="http://schemas.microsoft.com/office/drawing/2014/chart" uri="{C3380CC4-5D6E-409C-BE32-E72D297353CC}">
              <c16:uniqueId val="{00000000-D1CE-49D5-A3A2-1F3F710AC7E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47.44</c:v>
                </c:pt>
                <c:pt idx="3">
                  <c:v>49.18</c:v>
                </c:pt>
                <c:pt idx="4">
                  <c:v>47.72</c:v>
                </c:pt>
              </c:numCache>
            </c:numRef>
          </c:val>
          <c:smooth val="0"/>
          <c:extLst>
            <c:ext xmlns:c16="http://schemas.microsoft.com/office/drawing/2014/chart" uri="{C3380CC4-5D6E-409C-BE32-E72D297353CC}">
              <c16:uniqueId val="{00000001-D1CE-49D5-A3A2-1F3F710AC7E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312.95999999999998</c:v>
                </c:pt>
                <c:pt idx="3">
                  <c:v>299.14999999999998</c:v>
                </c:pt>
                <c:pt idx="4">
                  <c:v>265.54000000000002</c:v>
                </c:pt>
              </c:numCache>
            </c:numRef>
          </c:val>
          <c:extLst>
            <c:ext xmlns:c16="http://schemas.microsoft.com/office/drawing/2014/chart" uri="{C3380CC4-5D6E-409C-BE32-E72D297353CC}">
              <c16:uniqueId val="{00000000-A5F9-4EBE-9885-94D872900D4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1243.71</c:v>
                </c:pt>
                <c:pt idx="3">
                  <c:v>1194.1500000000001</c:v>
                </c:pt>
                <c:pt idx="4">
                  <c:v>1206.79</c:v>
                </c:pt>
              </c:numCache>
            </c:numRef>
          </c:val>
          <c:smooth val="0"/>
          <c:extLst>
            <c:ext xmlns:c16="http://schemas.microsoft.com/office/drawing/2014/chart" uri="{C3380CC4-5D6E-409C-BE32-E72D297353CC}">
              <c16:uniqueId val="{00000001-A5F9-4EBE-9885-94D872900D4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75.98</c:v>
                </c:pt>
                <c:pt idx="3">
                  <c:v>69.709999999999994</c:v>
                </c:pt>
                <c:pt idx="4">
                  <c:v>73.75</c:v>
                </c:pt>
              </c:numCache>
            </c:numRef>
          </c:val>
          <c:extLst>
            <c:ext xmlns:c16="http://schemas.microsoft.com/office/drawing/2014/chart" uri="{C3380CC4-5D6E-409C-BE32-E72D297353CC}">
              <c16:uniqueId val="{00000000-7F35-4B7D-9045-D913B9A38E4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74.3</c:v>
                </c:pt>
                <c:pt idx="3">
                  <c:v>72.260000000000005</c:v>
                </c:pt>
                <c:pt idx="4">
                  <c:v>71.84</c:v>
                </c:pt>
              </c:numCache>
            </c:numRef>
          </c:val>
          <c:smooth val="0"/>
          <c:extLst>
            <c:ext xmlns:c16="http://schemas.microsoft.com/office/drawing/2014/chart" uri="{C3380CC4-5D6E-409C-BE32-E72D297353CC}">
              <c16:uniqueId val="{00000001-7F35-4B7D-9045-D913B9A38E4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201.56</c:v>
                </c:pt>
                <c:pt idx="3">
                  <c:v>219.59</c:v>
                </c:pt>
                <c:pt idx="4">
                  <c:v>221.21</c:v>
                </c:pt>
              </c:numCache>
            </c:numRef>
          </c:val>
          <c:extLst>
            <c:ext xmlns:c16="http://schemas.microsoft.com/office/drawing/2014/chart" uri="{C3380CC4-5D6E-409C-BE32-E72D297353CC}">
              <c16:uniqueId val="{00000000-E98A-4774-88CD-C208FDF5F39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221.81</c:v>
                </c:pt>
                <c:pt idx="3">
                  <c:v>230.02</c:v>
                </c:pt>
                <c:pt idx="4">
                  <c:v>228.47</c:v>
                </c:pt>
              </c:numCache>
            </c:numRef>
          </c:val>
          <c:smooth val="0"/>
          <c:extLst>
            <c:ext xmlns:c16="http://schemas.microsoft.com/office/drawing/2014/chart" uri="{C3380CC4-5D6E-409C-BE32-E72D297353CC}">
              <c16:uniqueId val="{00000001-E98A-4774-88CD-C208FDF5F39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熊本県　上天草市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4" t="s">
        <v>9</v>
      </c>
      <c r="BM7" s="5"/>
      <c r="BN7" s="5"/>
      <c r="BO7" s="5"/>
      <c r="BP7" s="5"/>
      <c r="BQ7" s="5"/>
      <c r="BR7" s="5"/>
      <c r="BS7" s="5"/>
      <c r="BT7" s="5"/>
      <c r="BU7" s="5"/>
      <c r="BV7" s="5"/>
      <c r="BW7" s="5"/>
      <c r="BX7" s="5"/>
      <c r="BY7" s="6"/>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非設置</v>
      </c>
      <c r="AE8" s="67"/>
      <c r="AF8" s="67"/>
      <c r="AG8" s="67"/>
      <c r="AH8" s="67"/>
      <c r="AI8" s="67"/>
      <c r="AJ8" s="67"/>
      <c r="AK8" s="3"/>
      <c r="AL8" s="63">
        <f>データ!S6</f>
        <v>26756</v>
      </c>
      <c r="AM8" s="63"/>
      <c r="AN8" s="63"/>
      <c r="AO8" s="63"/>
      <c r="AP8" s="63"/>
      <c r="AQ8" s="63"/>
      <c r="AR8" s="63"/>
      <c r="AS8" s="63"/>
      <c r="AT8" s="62">
        <f>データ!T6</f>
        <v>126.94</v>
      </c>
      <c r="AU8" s="62"/>
      <c r="AV8" s="62"/>
      <c r="AW8" s="62"/>
      <c r="AX8" s="62"/>
      <c r="AY8" s="62"/>
      <c r="AZ8" s="62"/>
      <c r="BA8" s="62"/>
      <c r="BB8" s="62">
        <f>データ!U6</f>
        <v>210.78</v>
      </c>
      <c r="BC8" s="62"/>
      <c r="BD8" s="62"/>
      <c r="BE8" s="62"/>
      <c r="BF8" s="62"/>
      <c r="BG8" s="62"/>
      <c r="BH8" s="62"/>
      <c r="BI8" s="62"/>
      <c r="BJ8" s="3"/>
      <c r="BK8" s="3"/>
      <c r="BL8" s="64" t="s">
        <v>10</v>
      </c>
      <c r="BM8" s="65"/>
      <c r="BN8" s="7" t="s">
        <v>11</v>
      </c>
      <c r="BO8" s="8"/>
      <c r="BP8" s="8"/>
      <c r="BQ8" s="8"/>
      <c r="BR8" s="8"/>
      <c r="BS8" s="8"/>
      <c r="BT8" s="8"/>
      <c r="BU8" s="8"/>
      <c r="BV8" s="8"/>
      <c r="BW8" s="8"/>
      <c r="BX8" s="8"/>
      <c r="BY8" s="9"/>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10" t="s">
        <v>21</v>
      </c>
      <c r="BO9" s="11"/>
      <c r="BP9" s="11"/>
      <c r="BQ9" s="11"/>
      <c r="BR9" s="11"/>
      <c r="BS9" s="11"/>
      <c r="BT9" s="11"/>
      <c r="BU9" s="11"/>
      <c r="BV9" s="11"/>
      <c r="BW9" s="11"/>
      <c r="BX9" s="11"/>
      <c r="BY9" s="12"/>
    </row>
    <row r="10" spans="1:78" ht="18.75" customHeight="1" x14ac:dyDescent="0.15">
      <c r="A10" s="2"/>
      <c r="B10" s="62" t="str">
        <f>データ!N6</f>
        <v>-</v>
      </c>
      <c r="C10" s="62"/>
      <c r="D10" s="62"/>
      <c r="E10" s="62"/>
      <c r="F10" s="62"/>
      <c r="G10" s="62"/>
      <c r="H10" s="62"/>
      <c r="I10" s="62">
        <f>データ!O6</f>
        <v>62.58</v>
      </c>
      <c r="J10" s="62"/>
      <c r="K10" s="62"/>
      <c r="L10" s="62"/>
      <c r="M10" s="62"/>
      <c r="N10" s="62"/>
      <c r="O10" s="62"/>
      <c r="P10" s="62">
        <f>データ!P6</f>
        <v>16.64</v>
      </c>
      <c r="Q10" s="62"/>
      <c r="R10" s="62"/>
      <c r="S10" s="62"/>
      <c r="T10" s="62"/>
      <c r="U10" s="62"/>
      <c r="V10" s="62"/>
      <c r="W10" s="62">
        <f>データ!Q6</f>
        <v>61.92</v>
      </c>
      <c r="X10" s="62"/>
      <c r="Y10" s="62"/>
      <c r="Z10" s="62"/>
      <c r="AA10" s="62"/>
      <c r="AB10" s="62"/>
      <c r="AC10" s="62"/>
      <c r="AD10" s="63">
        <f>データ!R6</f>
        <v>3795</v>
      </c>
      <c r="AE10" s="63"/>
      <c r="AF10" s="63"/>
      <c r="AG10" s="63"/>
      <c r="AH10" s="63"/>
      <c r="AI10" s="63"/>
      <c r="AJ10" s="63"/>
      <c r="AK10" s="2"/>
      <c r="AL10" s="63">
        <f>データ!V6</f>
        <v>4401</v>
      </c>
      <c r="AM10" s="63"/>
      <c r="AN10" s="63"/>
      <c r="AO10" s="63"/>
      <c r="AP10" s="63"/>
      <c r="AQ10" s="63"/>
      <c r="AR10" s="63"/>
      <c r="AS10" s="63"/>
      <c r="AT10" s="62">
        <f>データ!W6</f>
        <v>1.82</v>
      </c>
      <c r="AU10" s="62"/>
      <c r="AV10" s="62"/>
      <c r="AW10" s="62"/>
      <c r="AX10" s="62"/>
      <c r="AY10" s="62"/>
      <c r="AZ10" s="62"/>
      <c r="BA10" s="62"/>
      <c r="BB10" s="62">
        <f>データ!X6</f>
        <v>2418.13</v>
      </c>
      <c r="BC10" s="62"/>
      <c r="BD10" s="62"/>
      <c r="BE10" s="62"/>
      <c r="BF10" s="62"/>
      <c r="BG10" s="62"/>
      <c r="BH10" s="62"/>
      <c r="BI10" s="62"/>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49"/>
      <c r="BM15" s="50"/>
      <c r="BN15" s="50"/>
      <c r="BO15" s="50"/>
      <c r="BP15" s="50"/>
      <c r="BQ15" s="50"/>
      <c r="BR15" s="50"/>
      <c r="BS15" s="50"/>
      <c r="BT15" s="50"/>
      <c r="BU15" s="50"/>
      <c r="BV15" s="50"/>
      <c r="BW15" s="50"/>
      <c r="BX15" s="50"/>
      <c r="BY15" s="50"/>
      <c r="BZ15" s="5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117</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6" t="s">
        <v>27</v>
      </c>
      <c r="BM45" s="47"/>
      <c r="BN45" s="47"/>
      <c r="BO45" s="47"/>
      <c r="BP45" s="47"/>
      <c r="BQ45" s="47"/>
      <c r="BR45" s="47"/>
      <c r="BS45" s="47"/>
      <c r="BT45" s="47"/>
      <c r="BU45" s="47"/>
      <c r="BV45" s="47"/>
      <c r="BW45" s="47"/>
      <c r="BX45" s="47"/>
      <c r="BY45" s="47"/>
      <c r="BZ45" s="4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9"/>
      <c r="BM46" s="50"/>
      <c r="BN46" s="50"/>
      <c r="BO46" s="50"/>
      <c r="BP46" s="50"/>
      <c r="BQ46" s="50"/>
      <c r="BR46" s="50"/>
      <c r="BS46" s="50"/>
      <c r="BT46" s="50"/>
      <c r="BU46" s="50"/>
      <c r="BV46" s="50"/>
      <c r="BW46" s="50"/>
      <c r="BX46" s="50"/>
      <c r="BY46" s="50"/>
      <c r="BZ46" s="5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115</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43" t="s">
        <v>28</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78"/>
      <c r="BM60" s="79"/>
      <c r="BN60" s="79"/>
      <c r="BO60" s="79"/>
      <c r="BP60" s="79"/>
      <c r="BQ60" s="79"/>
      <c r="BR60" s="79"/>
      <c r="BS60" s="79"/>
      <c r="BT60" s="79"/>
      <c r="BU60" s="79"/>
      <c r="BV60" s="79"/>
      <c r="BW60" s="79"/>
      <c r="BX60" s="79"/>
      <c r="BY60" s="79"/>
      <c r="BZ60" s="80"/>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6" t="s">
        <v>29</v>
      </c>
      <c r="BM64" s="47"/>
      <c r="BN64" s="47"/>
      <c r="BO64" s="47"/>
      <c r="BP64" s="47"/>
      <c r="BQ64" s="47"/>
      <c r="BR64" s="47"/>
      <c r="BS64" s="47"/>
      <c r="BT64" s="47"/>
      <c r="BU64" s="47"/>
      <c r="BV64" s="47"/>
      <c r="BW64" s="47"/>
      <c r="BX64" s="47"/>
      <c r="BY64" s="47"/>
      <c r="BZ64" s="4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9"/>
      <c r="BM65" s="50"/>
      <c r="BN65" s="50"/>
      <c r="BO65" s="50"/>
      <c r="BP65" s="50"/>
      <c r="BQ65" s="50"/>
      <c r="BR65" s="50"/>
      <c r="BS65" s="50"/>
      <c r="BT65" s="50"/>
      <c r="BU65" s="50"/>
      <c r="BV65" s="50"/>
      <c r="BW65" s="50"/>
      <c r="BX65" s="50"/>
      <c r="BY65" s="50"/>
      <c r="BZ65" s="5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116</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【102.87】</v>
      </c>
      <c r="F85" s="26" t="str">
        <f>データ!AT6</f>
        <v>【76.63】</v>
      </c>
      <c r="G85" s="26" t="str">
        <f>データ!BE6</f>
        <v>【49.61】</v>
      </c>
      <c r="H85" s="26" t="str">
        <f>データ!BP6</f>
        <v>【1,218.70】</v>
      </c>
      <c r="I85" s="26" t="str">
        <f>データ!CA6</f>
        <v>【74.17】</v>
      </c>
      <c r="J85" s="26" t="str">
        <f>データ!CL6</f>
        <v>【218.56】</v>
      </c>
      <c r="K85" s="26" t="str">
        <f>データ!CW6</f>
        <v>【42.86】</v>
      </c>
      <c r="L85" s="26" t="str">
        <f>データ!DH6</f>
        <v>【84.20】</v>
      </c>
      <c r="M85" s="26" t="str">
        <f>データ!DS6</f>
        <v>【25.37】</v>
      </c>
      <c r="N85" s="26" t="str">
        <f>データ!ED6</f>
        <v>【6.20】</v>
      </c>
      <c r="O85" s="26" t="str">
        <f>データ!EO6</f>
        <v>【0.28】</v>
      </c>
    </row>
  </sheetData>
  <sheetProtection algorithmName="SHA-512" hashValue="0vl2eLB35v9t4T3hp+uzkyFikRpVcpdaPndKt5OZTO30K9Lv/vbU5iSXv2tzY7GepcB8lQxmivJqlkKBtMWtXA==" saltValue="kXdB6QOyFdtgRoUMlbc/a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1" t="s">
        <v>52</v>
      </c>
      <c r="I3" s="72"/>
      <c r="J3" s="72"/>
      <c r="K3" s="72"/>
      <c r="L3" s="72"/>
      <c r="M3" s="72"/>
      <c r="N3" s="72"/>
      <c r="O3" s="72"/>
      <c r="P3" s="72"/>
      <c r="Q3" s="72"/>
      <c r="R3" s="72"/>
      <c r="S3" s="72"/>
      <c r="T3" s="72"/>
      <c r="U3" s="72"/>
      <c r="V3" s="72"/>
      <c r="W3" s="72"/>
      <c r="X3" s="73"/>
      <c r="Y3" s="77" t="s">
        <v>53</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54</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8" x14ac:dyDescent="0.15">
      <c r="A4" s="28" t="s">
        <v>55</v>
      </c>
      <c r="B4" s="30"/>
      <c r="C4" s="30"/>
      <c r="D4" s="30"/>
      <c r="E4" s="30"/>
      <c r="F4" s="30"/>
      <c r="G4" s="30"/>
      <c r="H4" s="74"/>
      <c r="I4" s="75"/>
      <c r="J4" s="75"/>
      <c r="K4" s="75"/>
      <c r="L4" s="75"/>
      <c r="M4" s="75"/>
      <c r="N4" s="75"/>
      <c r="O4" s="75"/>
      <c r="P4" s="75"/>
      <c r="Q4" s="75"/>
      <c r="R4" s="75"/>
      <c r="S4" s="75"/>
      <c r="T4" s="75"/>
      <c r="U4" s="75"/>
      <c r="V4" s="75"/>
      <c r="W4" s="75"/>
      <c r="X4" s="76"/>
      <c r="Y4" s="70" t="s">
        <v>56</v>
      </c>
      <c r="Z4" s="70"/>
      <c r="AA4" s="70"/>
      <c r="AB4" s="70"/>
      <c r="AC4" s="70"/>
      <c r="AD4" s="70"/>
      <c r="AE4" s="70"/>
      <c r="AF4" s="70"/>
      <c r="AG4" s="70"/>
      <c r="AH4" s="70"/>
      <c r="AI4" s="70"/>
      <c r="AJ4" s="70" t="s">
        <v>57</v>
      </c>
      <c r="AK4" s="70"/>
      <c r="AL4" s="70"/>
      <c r="AM4" s="70"/>
      <c r="AN4" s="70"/>
      <c r="AO4" s="70"/>
      <c r="AP4" s="70"/>
      <c r="AQ4" s="70"/>
      <c r="AR4" s="70"/>
      <c r="AS4" s="70"/>
      <c r="AT4" s="70"/>
      <c r="AU4" s="70" t="s">
        <v>58</v>
      </c>
      <c r="AV4" s="70"/>
      <c r="AW4" s="70"/>
      <c r="AX4" s="70"/>
      <c r="AY4" s="70"/>
      <c r="AZ4" s="70"/>
      <c r="BA4" s="70"/>
      <c r="BB4" s="70"/>
      <c r="BC4" s="70"/>
      <c r="BD4" s="70"/>
      <c r="BE4" s="70"/>
      <c r="BF4" s="70" t="s">
        <v>59</v>
      </c>
      <c r="BG4" s="70"/>
      <c r="BH4" s="70"/>
      <c r="BI4" s="70"/>
      <c r="BJ4" s="70"/>
      <c r="BK4" s="70"/>
      <c r="BL4" s="70"/>
      <c r="BM4" s="70"/>
      <c r="BN4" s="70"/>
      <c r="BO4" s="70"/>
      <c r="BP4" s="70"/>
      <c r="BQ4" s="70" t="s">
        <v>60</v>
      </c>
      <c r="BR4" s="70"/>
      <c r="BS4" s="70"/>
      <c r="BT4" s="70"/>
      <c r="BU4" s="70"/>
      <c r="BV4" s="70"/>
      <c r="BW4" s="70"/>
      <c r="BX4" s="70"/>
      <c r="BY4" s="70"/>
      <c r="BZ4" s="70"/>
      <c r="CA4" s="70"/>
      <c r="CB4" s="70" t="s">
        <v>61</v>
      </c>
      <c r="CC4" s="70"/>
      <c r="CD4" s="70"/>
      <c r="CE4" s="70"/>
      <c r="CF4" s="70"/>
      <c r="CG4" s="70"/>
      <c r="CH4" s="70"/>
      <c r="CI4" s="70"/>
      <c r="CJ4" s="70"/>
      <c r="CK4" s="70"/>
      <c r="CL4" s="70"/>
      <c r="CM4" s="70" t="s">
        <v>62</v>
      </c>
      <c r="CN4" s="70"/>
      <c r="CO4" s="70"/>
      <c r="CP4" s="70"/>
      <c r="CQ4" s="70"/>
      <c r="CR4" s="70"/>
      <c r="CS4" s="70"/>
      <c r="CT4" s="70"/>
      <c r="CU4" s="70"/>
      <c r="CV4" s="70"/>
      <c r="CW4" s="70"/>
      <c r="CX4" s="70" t="s">
        <v>63</v>
      </c>
      <c r="CY4" s="70"/>
      <c r="CZ4" s="70"/>
      <c r="DA4" s="70"/>
      <c r="DB4" s="70"/>
      <c r="DC4" s="70"/>
      <c r="DD4" s="70"/>
      <c r="DE4" s="70"/>
      <c r="DF4" s="70"/>
      <c r="DG4" s="70"/>
      <c r="DH4" s="70"/>
      <c r="DI4" s="70" t="s">
        <v>64</v>
      </c>
      <c r="DJ4" s="70"/>
      <c r="DK4" s="70"/>
      <c r="DL4" s="70"/>
      <c r="DM4" s="70"/>
      <c r="DN4" s="70"/>
      <c r="DO4" s="70"/>
      <c r="DP4" s="70"/>
      <c r="DQ4" s="70"/>
      <c r="DR4" s="70"/>
      <c r="DS4" s="70"/>
      <c r="DT4" s="70" t="s">
        <v>65</v>
      </c>
      <c r="DU4" s="70"/>
      <c r="DV4" s="70"/>
      <c r="DW4" s="70"/>
      <c r="DX4" s="70"/>
      <c r="DY4" s="70"/>
      <c r="DZ4" s="70"/>
      <c r="EA4" s="70"/>
      <c r="EB4" s="70"/>
      <c r="EC4" s="70"/>
      <c r="ED4" s="70"/>
      <c r="EE4" s="70" t="s">
        <v>66</v>
      </c>
      <c r="EF4" s="70"/>
      <c r="EG4" s="70"/>
      <c r="EH4" s="70"/>
      <c r="EI4" s="70"/>
      <c r="EJ4" s="70"/>
      <c r="EK4" s="70"/>
      <c r="EL4" s="70"/>
      <c r="EM4" s="70"/>
      <c r="EN4" s="70"/>
      <c r="EO4" s="70"/>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432121</v>
      </c>
      <c r="D6" s="33">
        <f t="shared" si="3"/>
        <v>46</v>
      </c>
      <c r="E6" s="33">
        <f t="shared" si="3"/>
        <v>17</v>
      </c>
      <c r="F6" s="33">
        <f t="shared" si="3"/>
        <v>4</v>
      </c>
      <c r="G6" s="33">
        <f t="shared" si="3"/>
        <v>0</v>
      </c>
      <c r="H6" s="33" t="str">
        <f t="shared" si="3"/>
        <v>熊本県　上天草市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62.58</v>
      </c>
      <c r="P6" s="34">
        <f t="shared" si="3"/>
        <v>16.64</v>
      </c>
      <c r="Q6" s="34">
        <f t="shared" si="3"/>
        <v>61.92</v>
      </c>
      <c r="R6" s="34">
        <f t="shared" si="3"/>
        <v>3795</v>
      </c>
      <c r="S6" s="34">
        <f t="shared" si="3"/>
        <v>26756</v>
      </c>
      <c r="T6" s="34">
        <f t="shared" si="3"/>
        <v>126.94</v>
      </c>
      <c r="U6" s="34">
        <f t="shared" si="3"/>
        <v>210.78</v>
      </c>
      <c r="V6" s="34">
        <f t="shared" si="3"/>
        <v>4401</v>
      </c>
      <c r="W6" s="34">
        <f t="shared" si="3"/>
        <v>1.82</v>
      </c>
      <c r="X6" s="34">
        <f t="shared" si="3"/>
        <v>2418.13</v>
      </c>
      <c r="Y6" s="35" t="str">
        <f>IF(Y7="",NA(),Y7)</f>
        <v>-</v>
      </c>
      <c r="Z6" s="35" t="str">
        <f t="shared" ref="Z6:AH6" si="4">IF(Z7="",NA(),Z7)</f>
        <v>-</v>
      </c>
      <c r="AA6" s="35">
        <f t="shared" si="4"/>
        <v>115.93</v>
      </c>
      <c r="AB6" s="35">
        <f t="shared" si="4"/>
        <v>111.35</v>
      </c>
      <c r="AC6" s="35">
        <f t="shared" si="4"/>
        <v>124.39</v>
      </c>
      <c r="AD6" s="35" t="str">
        <f t="shared" si="4"/>
        <v>-</v>
      </c>
      <c r="AE6" s="35" t="str">
        <f t="shared" si="4"/>
        <v>-</v>
      </c>
      <c r="AF6" s="35">
        <f t="shared" si="4"/>
        <v>102.13</v>
      </c>
      <c r="AG6" s="35">
        <f t="shared" si="4"/>
        <v>101.72</v>
      </c>
      <c r="AH6" s="35">
        <f t="shared" si="4"/>
        <v>102.73</v>
      </c>
      <c r="AI6" s="34" t="str">
        <f>IF(AI7="","",IF(AI7="-","【-】","【"&amp;SUBSTITUTE(TEXT(AI7,"#,##0.00"),"-","△")&amp;"】"))</f>
        <v>【102.87】</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109.51</v>
      </c>
      <c r="AR6" s="35">
        <f t="shared" si="5"/>
        <v>112.88</v>
      </c>
      <c r="AS6" s="35">
        <f t="shared" si="5"/>
        <v>94.97</v>
      </c>
      <c r="AT6" s="34" t="str">
        <f>IF(AT7="","",IF(AT7="-","【-】","【"&amp;SUBSTITUTE(TEXT(AT7,"#,##0.00"),"-","△")&amp;"】"))</f>
        <v>【76.63】</v>
      </c>
      <c r="AU6" s="35" t="str">
        <f>IF(AU7="",NA(),AU7)</f>
        <v>-</v>
      </c>
      <c r="AV6" s="35" t="str">
        <f t="shared" ref="AV6:BD6" si="6">IF(AV7="",NA(),AV7)</f>
        <v>-</v>
      </c>
      <c r="AW6" s="35">
        <f t="shared" si="6"/>
        <v>42.55</v>
      </c>
      <c r="AX6" s="35">
        <f t="shared" si="6"/>
        <v>38.42</v>
      </c>
      <c r="AY6" s="35">
        <f t="shared" si="6"/>
        <v>33.6</v>
      </c>
      <c r="AZ6" s="35" t="str">
        <f t="shared" si="6"/>
        <v>-</v>
      </c>
      <c r="BA6" s="35" t="str">
        <f t="shared" si="6"/>
        <v>-</v>
      </c>
      <c r="BB6" s="35">
        <f t="shared" si="6"/>
        <v>47.44</v>
      </c>
      <c r="BC6" s="35">
        <f t="shared" si="6"/>
        <v>49.18</v>
      </c>
      <c r="BD6" s="35">
        <f t="shared" si="6"/>
        <v>47.72</v>
      </c>
      <c r="BE6" s="34" t="str">
        <f>IF(BE7="","",IF(BE7="-","【-】","【"&amp;SUBSTITUTE(TEXT(BE7,"#,##0.00"),"-","△")&amp;"】"))</f>
        <v>【49.61】</v>
      </c>
      <c r="BF6" s="35" t="str">
        <f>IF(BF7="",NA(),BF7)</f>
        <v>-</v>
      </c>
      <c r="BG6" s="35" t="str">
        <f t="shared" ref="BG6:BO6" si="7">IF(BG7="",NA(),BG7)</f>
        <v>-</v>
      </c>
      <c r="BH6" s="35">
        <f t="shared" si="7"/>
        <v>312.95999999999998</v>
      </c>
      <c r="BI6" s="35">
        <f t="shared" si="7"/>
        <v>299.14999999999998</v>
      </c>
      <c r="BJ6" s="35">
        <f t="shared" si="7"/>
        <v>265.54000000000002</v>
      </c>
      <c r="BK6" s="35" t="str">
        <f t="shared" si="7"/>
        <v>-</v>
      </c>
      <c r="BL6" s="35" t="str">
        <f t="shared" si="7"/>
        <v>-</v>
      </c>
      <c r="BM6" s="35">
        <f t="shared" si="7"/>
        <v>1243.71</v>
      </c>
      <c r="BN6" s="35">
        <f t="shared" si="7"/>
        <v>1194.1500000000001</v>
      </c>
      <c r="BO6" s="35">
        <f t="shared" si="7"/>
        <v>1206.79</v>
      </c>
      <c r="BP6" s="34" t="str">
        <f>IF(BP7="","",IF(BP7="-","【-】","【"&amp;SUBSTITUTE(TEXT(BP7,"#,##0.00"),"-","△")&amp;"】"))</f>
        <v>【1,218.70】</v>
      </c>
      <c r="BQ6" s="35" t="str">
        <f>IF(BQ7="",NA(),BQ7)</f>
        <v>-</v>
      </c>
      <c r="BR6" s="35" t="str">
        <f t="shared" ref="BR6:BZ6" si="8">IF(BR7="",NA(),BR7)</f>
        <v>-</v>
      </c>
      <c r="BS6" s="35">
        <f t="shared" si="8"/>
        <v>75.98</v>
      </c>
      <c r="BT6" s="35">
        <f t="shared" si="8"/>
        <v>69.709999999999994</v>
      </c>
      <c r="BU6" s="35">
        <f t="shared" si="8"/>
        <v>73.75</v>
      </c>
      <c r="BV6" s="35" t="str">
        <f t="shared" si="8"/>
        <v>-</v>
      </c>
      <c r="BW6" s="35" t="str">
        <f t="shared" si="8"/>
        <v>-</v>
      </c>
      <c r="BX6" s="35">
        <f t="shared" si="8"/>
        <v>74.3</v>
      </c>
      <c r="BY6" s="35">
        <f t="shared" si="8"/>
        <v>72.260000000000005</v>
      </c>
      <c r="BZ6" s="35">
        <f t="shared" si="8"/>
        <v>71.84</v>
      </c>
      <c r="CA6" s="34" t="str">
        <f>IF(CA7="","",IF(CA7="-","【-】","【"&amp;SUBSTITUTE(TEXT(CA7,"#,##0.00"),"-","△")&amp;"】"))</f>
        <v>【74.17】</v>
      </c>
      <c r="CB6" s="35" t="str">
        <f>IF(CB7="",NA(),CB7)</f>
        <v>-</v>
      </c>
      <c r="CC6" s="35" t="str">
        <f t="shared" ref="CC6:CK6" si="9">IF(CC7="",NA(),CC7)</f>
        <v>-</v>
      </c>
      <c r="CD6" s="35">
        <f t="shared" si="9"/>
        <v>201.56</v>
      </c>
      <c r="CE6" s="35">
        <f t="shared" si="9"/>
        <v>219.59</v>
      </c>
      <c r="CF6" s="35">
        <f t="shared" si="9"/>
        <v>221.21</v>
      </c>
      <c r="CG6" s="35" t="str">
        <f t="shared" si="9"/>
        <v>-</v>
      </c>
      <c r="CH6" s="35" t="str">
        <f t="shared" si="9"/>
        <v>-</v>
      </c>
      <c r="CI6" s="35">
        <f t="shared" si="9"/>
        <v>221.81</v>
      </c>
      <c r="CJ6" s="35">
        <f t="shared" si="9"/>
        <v>230.02</v>
      </c>
      <c r="CK6" s="35">
        <f t="shared" si="9"/>
        <v>228.47</v>
      </c>
      <c r="CL6" s="34" t="str">
        <f>IF(CL7="","",IF(CL7="-","【-】","【"&amp;SUBSTITUTE(TEXT(CL7,"#,##0.00"),"-","△")&amp;"】"))</f>
        <v>【218.56】</v>
      </c>
      <c r="CM6" s="35" t="str">
        <f>IF(CM7="",NA(),CM7)</f>
        <v>-</v>
      </c>
      <c r="CN6" s="35" t="str">
        <f t="shared" ref="CN6:CV6" si="10">IF(CN7="",NA(),CN7)</f>
        <v>-</v>
      </c>
      <c r="CO6" s="35">
        <f t="shared" si="10"/>
        <v>40.4</v>
      </c>
      <c r="CP6" s="35">
        <f t="shared" si="10"/>
        <v>39.630000000000003</v>
      </c>
      <c r="CQ6" s="35">
        <f t="shared" si="10"/>
        <v>38.93</v>
      </c>
      <c r="CR6" s="35" t="str">
        <f t="shared" si="10"/>
        <v>-</v>
      </c>
      <c r="CS6" s="35" t="str">
        <f t="shared" si="10"/>
        <v>-</v>
      </c>
      <c r="CT6" s="35">
        <f t="shared" si="10"/>
        <v>43.36</v>
      </c>
      <c r="CU6" s="35">
        <f t="shared" si="10"/>
        <v>42.56</v>
      </c>
      <c r="CV6" s="35">
        <f t="shared" si="10"/>
        <v>42.47</v>
      </c>
      <c r="CW6" s="34" t="str">
        <f>IF(CW7="","",IF(CW7="-","【-】","【"&amp;SUBSTITUTE(TEXT(CW7,"#,##0.00"),"-","△")&amp;"】"))</f>
        <v>【42.86】</v>
      </c>
      <c r="CX6" s="35" t="str">
        <f>IF(CX7="",NA(),CX7)</f>
        <v>-</v>
      </c>
      <c r="CY6" s="35" t="str">
        <f t="shared" ref="CY6:DG6" si="11">IF(CY7="",NA(),CY7)</f>
        <v>-</v>
      </c>
      <c r="CZ6" s="35">
        <f t="shared" si="11"/>
        <v>84.77</v>
      </c>
      <c r="DA6" s="35">
        <f t="shared" si="11"/>
        <v>85.44</v>
      </c>
      <c r="DB6" s="35">
        <f t="shared" si="11"/>
        <v>85.82</v>
      </c>
      <c r="DC6" s="35" t="str">
        <f t="shared" si="11"/>
        <v>-</v>
      </c>
      <c r="DD6" s="35" t="str">
        <f t="shared" si="11"/>
        <v>-</v>
      </c>
      <c r="DE6" s="35">
        <f t="shared" si="11"/>
        <v>83.06</v>
      </c>
      <c r="DF6" s="35">
        <f t="shared" si="11"/>
        <v>83.32</v>
      </c>
      <c r="DG6" s="35">
        <f t="shared" si="11"/>
        <v>83.75</v>
      </c>
      <c r="DH6" s="34" t="str">
        <f>IF(DH7="","",IF(DH7="-","【-】","【"&amp;SUBSTITUTE(TEXT(DH7,"#,##0.00"),"-","△")&amp;"】"))</f>
        <v>【84.20】</v>
      </c>
      <c r="DI6" s="35" t="str">
        <f>IF(DI7="",NA(),DI7)</f>
        <v>-</v>
      </c>
      <c r="DJ6" s="35" t="str">
        <f t="shared" ref="DJ6:DR6" si="12">IF(DJ7="",NA(),DJ7)</f>
        <v>-</v>
      </c>
      <c r="DK6" s="35">
        <f t="shared" si="12"/>
        <v>3.57</v>
      </c>
      <c r="DL6" s="35">
        <f t="shared" si="12"/>
        <v>7.05</v>
      </c>
      <c r="DM6" s="35">
        <f t="shared" si="12"/>
        <v>10.5</v>
      </c>
      <c r="DN6" s="35" t="str">
        <f t="shared" si="12"/>
        <v>-</v>
      </c>
      <c r="DO6" s="35" t="str">
        <f t="shared" si="12"/>
        <v>-</v>
      </c>
      <c r="DP6" s="35">
        <f t="shared" si="12"/>
        <v>23.93</v>
      </c>
      <c r="DQ6" s="35">
        <f t="shared" si="12"/>
        <v>24.68</v>
      </c>
      <c r="DR6" s="35">
        <f t="shared" si="12"/>
        <v>24.68</v>
      </c>
      <c r="DS6" s="34" t="str">
        <f>IF(DS7="","",IF(DS7="-","【-】","【"&amp;SUBSTITUTE(TEXT(DS7,"#,##0.00"),"-","△")&amp;"】"))</f>
        <v>【25.37】</v>
      </c>
      <c r="DT6" s="35" t="str">
        <f>IF(DT7="",NA(),DT7)</f>
        <v>-</v>
      </c>
      <c r="DU6" s="35" t="str">
        <f t="shared" ref="DU6:EC6" si="13">IF(DU7="",NA(),DU7)</f>
        <v>-</v>
      </c>
      <c r="DV6" s="34">
        <f t="shared" si="13"/>
        <v>0</v>
      </c>
      <c r="DW6" s="34">
        <f t="shared" si="13"/>
        <v>0</v>
      </c>
      <c r="DX6" s="34">
        <f t="shared" si="13"/>
        <v>0</v>
      </c>
      <c r="DY6" s="35" t="str">
        <f t="shared" si="13"/>
        <v>-</v>
      </c>
      <c r="DZ6" s="35" t="str">
        <f t="shared" si="13"/>
        <v>-</v>
      </c>
      <c r="EA6" s="34">
        <f t="shared" si="13"/>
        <v>0</v>
      </c>
      <c r="EB6" s="35">
        <f t="shared" si="13"/>
        <v>0.01</v>
      </c>
      <c r="EC6" s="35">
        <f t="shared" si="13"/>
        <v>8.6199999999999992</v>
      </c>
      <c r="ED6" s="34" t="str">
        <f>IF(ED7="","",IF(ED7="-","【-】","【"&amp;SUBSTITUTE(TEXT(ED7,"#,##0.00"),"-","△")&amp;"】"))</f>
        <v>【6.20】</v>
      </c>
      <c r="EE6" s="35" t="str">
        <f>IF(EE7="",NA(),EE7)</f>
        <v>-</v>
      </c>
      <c r="EF6" s="35" t="str">
        <f t="shared" ref="EF6:EN6" si="14">IF(EF7="",NA(),EF7)</f>
        <v>-</v>
      </c>
      <c r="EG6" s="34">
        <f t="shared" si="14"/>
        <v>0</v>
      </c>
      <c r="EH6" s="34">
        <f t="shared" si="14"/>
        <v>0</v>
      </c>
      <c r="EI6" s="34">
        <f t="shared" si="14"/>
        <v>0</v>
      </c>
      <c r="EJ6" s="35" t="str">
        <f t="shared" si="14"/>
        <v>-</v>
      </c>
      <c r="EK6" s="35" t="str">
        <f t="shared" si="14"/>
        <v>-</v>
      </c>
      <c r="EL6" s="35">
        <f t="shared" si="14"/>
        <v>0.09</v>
      </c>
      <c r="EM6" s="35">
        <f t="shared" si="14"/>
        <v>0.13</v>
      </c>
      <c r="EN6" s="35">
        <f t="shared" si="14"/>
        <v>0.36</v>
      </c>
      <c r="EO6" s="34" t="str">
        <f>IF(EO7="","",IF(EO7="-","【-】","【"&amp;SUBSTITUTE(TEXT(EO7,"#,##0.00"),"-","△")&amp;"】"))</f>
        <v>【0.28】</v>
      </c>
    </row>
    <row r="7" spans="1:148" s="36" customFormat="1" x14ac:dyDescent="0.15">
      <c r="A7" s="28"/>
      <c r="B7" s="37">
        <v>2019</v>
      </c>
      <c r="C7" s="37">
        <v>432121</v>
      </c>
      <c r="D7" s="37">
        <v>46</v>
      </c>
      <c r="E7" s="37">
        <v>17</v>
      </c>
      <c r="F7" s="37">
        <v>4</v>
      </c>
      <c r="G7" s="37">
        <v>0</v>
      </c>
      <c r="H7" s="37" t="s">
        <v>96</v>
      </c>
      <c r="I7" s="37" t="s">
        <v>97</v>
      </c>
      <c r="J7" s="37" t="s">
        <v>98</v>
      </c>
      <c r="K7" s="37" t="s">
        <v>99</v>
      </c>
      <c r="L7" s="37" t="s">
        <v>100</v>
      </c>
      <c r="M7" s="37" t="s">
        <v>101</v>
      </c>
      <c r="N7" s="38" t="s">
        <v>102</v>
      </c>
      <c r="O7" s="38">
        <v>62.58</v>
      </c>
      <c r="P7" s="38">
        <v>16.64</v>
      </c>
      <c r="Q7" s="38">
        <v>61.92</v>
      </c>
      <c r="R7" s="38">
        <v>3795</v>
      </c>
      <c r="S7" s="38">
        <v>26756</v>
      </c>
      <c r="T7" s="38">
        <v>126.94</v>
      </c>
      <c r="U7" s="38">
        <v>210.78</v>
      </c>
      <c r="V7" s="38">
        <v>4401</v>
      </c>
      <c r="W7" s="38">
        <v>1.82</v>
      </c>
      <c r="X7" s="38">
        <v>2418.13</v>
      </c>
      <c r="Y7" s="38" t="s">
        <v>102</v>
      </c>
      <c r="Z7" s="38" t="s">
        <v>102</v>
      </c>
      <c r="AA7" s="38">
        <v>115.93</v>
      </c>
      <c r="AB7" s="38">
        <v>111.35</v>
      </c>
      <c r="AC7" s="38">
        <v>124.39</v>
      </c>
      <c r="AD7" s="38" t="s">
        <v>102</v>
      </c>
      <c r="AE7" s="38" t="s">
        <v>102</v>
      </c>
      <c r="AF7" s="38">
        <v>102.13</v>
      </c>
      <c r="AG7" s="38">
        <v>101.72</v>
      </c>
      <c r="AH7" s="38">
        <v>102.73</v>
      </c>
      <c r="AI7" s="38">
        <v>102.87</v>
      </c>
      <c r="AJ7" s="38" t="s">
        <v>102</v>
      </c>
      <c r="AK7" s="38" t="s">
        <v>102</v>
      </c>
      <c r="AL7" s="38">
        <v>0</v>
      </c>
      <c r="AM7" s="38">
        <v>0</v>
      </c>
      <c r="AN7" s="38">
        <v>0</v>
      </c>
      <c r="AO7" s="38" t="s">
        <v>102</v>
      </c>
      <c r="AP7" s="38" t="s">
        <v>102</v>
      </c>
      <c r="AQ7" s="38">
        <v>109.51</v>
      </c>
      <c r="AR7" s="38">
        <v>112.88</v>
      </c>
      <c r="AS7" s="38">
        <v>94.97</v>
      </c>
      <c r="AT7" s="38">
        <v>76.63</v>
      </c>
      <c r="AU7" s="38" t="s">
        <v>102</v>
      </c>
      <c r="AV7" s="38" t="s">
        <v>102</v>
      </c>
      <c r="AW7" s="38">
        <v>42.55</v>
      </c>
      <c r="AX7" s="38">
        <v>38.42</v>
      </c>
      <c r="AY7" s="38">
        <v>33.6</v>
      </c>
      <c r="AZ7" s="38" t="s">
        <v>102</v>
      </c>
      <c r="BA7" s="38" t="s">
        <v>102</v>
      </c>
      <c r="BB7" s="38">
        <v>47.44</v>
      </c>
      <c r="BC7" s="38">
        <v>49.18</v>
      </c>
      <c r="BD7" s="38">
        <v>47.72</v>
      </c>
      <c r="BE7" s="38">
        <v>49.61</v>
      </c>
      <c r="BF7" s="38" t="s">
        <v>102</v>
      </c>
      <c r="BG7" s="38" t="s">
        <v>102</v>
      </c>
      <c r="BH7" s="38">
        <v>312.95999999999998</v>
      </c>
      <c r="BI7" s="38">
        <v>299.14999999999998</v>
      </c>
      <c r="BJ7" s="38">
        <v>265.54000000000002</v>
      </c>
      <c r="BK7" s="38" t="s">
        <v>102</v>
      </c>
      <c r="BL7" s="38" t="s">
        <v>102</v>
      </c>
      <c r="BM7" s="38">
        <v>1243.71</v>
      </c>
      <c r="BN7" s="38">
        <v>1194.1500000000001</v>
      </c>
      <c r="BO7" s="38">
        <v>1206.79</v>
      </c>
      <c r="BP7" s="38">
        <v>1218.7</v>
      </c>
      <c r="BQ7" s="38" t="s">
        <v>102</v>
      </c>
      <c r="BR7" s="38" t="s">
        <v>102</v>
      </c>
      <c r="BS7" s="38">
        <v>75.98</v>
      </c>
      <c r="BT7" s="38">
        <v>69.709999999999994</v>
      </c>
      <c r="BU7" s="38">
        <v>73.75</v>
      </c>
      <c r="BV7" s="38" t="s">
        <v>102</v>
      </c>
      <c r="BW7" s="38" t="s">
        <v>102</v>
      </c>
      <c r="BX7" s="38">
        <v>74.3</v>
      </c>
      <c r="BY7" s="38">
        <v>72.260000000000005</v>
      </c>
      <c r="BZ7" s="38">
        <v>71.84</v>
      </c>
      <c r="CA7" s="38">
        <v>74.17</v>
      </c>
      <c r="CB7" s="38" t="s">
        <v>102</v>
      </c>
      <c r="CC7" s="38" t="s">
        <v>102</v>
      </c>
      <c r="CD7" s="38">
        <v>201.56</v>
      </c>
      <c r="CE7" s="38">
        <v>219.59</v>
      </c>
      <c r="CF7" s="38">
        <v>221.21</v>
      </c>
      <c r="CG7" s="38" t="s">
        <v>102</v>
      </c>
      <c r="CH7" s="38" t="s">
        <v>102</v>
      </c>
      <c r="CI7" s="38">
        <v>221.81</v>
      </c>
      <c r="CJ7" s="38">
        <v>230.02</v>
      </c>
      <c r="CK7" s="38">
        <v>228.47</v>
      </c>
      <c r="CL7" s="38">
        <v>218.56</v>
      </c>
      <c r="CM7" s="38" t="s">
        <v>102</v>
      </c>
      <c r="CN7" s="38" t="s">
        <v>102</v>
      </c>
      <c r="CO7" s="38">
        <v>40.4</v>
      </c>
      <c r="CP7" s="38">
        <v>39.630000000000003</v>
      </c>
      <c r="CQ7" s="38">
        <v>38.93</v>
      </c>
      <c r="CR7" s="38" t="s">
        <v>102</v>
      </c>
      <c r="CS7" s="38" t="s">
        <v>102</v>
      </c>
      <c r="CT7" s="38">
        <v>43.36</v>
      </c>
      <c r="CU7" s="38">
        <v>42.56</v>
      </c>
      <c r="CV7" s="38">
        <v>42.47</v>
      </c>
      <c r="CW7" s="38">
        <v>42.86</v>
      </c>
      <c r="CX7" s="38" t="s">
        <v>102</v>
      </c>
      <c r="CY7" s="38" t="s">
        <v>102</v>
      </c>
      <c r="CZ7" s="38">
        <v>84.77</v>
      </c>
      <c r="DA7" s="38">
        <v>85.44</v>
      </c>
      <c r="DB7" s="38">
        <v>85.82</v>
      </c>
      <c r="DC7" s="38" t="s">
        <v>102</v>
      </c>
      <c r="DD7" s="38" t="s">
        <v>102</v>
      </c>
      <c r="DE7" s="38">
        <v>83.06</v>
      </c>
      <c r="DF7" s="38">
        <v>83.32</v>
      </c>
      <c r="DG7" s="38">
        <v>83.75</v>
      </c>
      <c r="DH7" s="38">
        <v>84.2</v>
      </c>
      <c r="DI7" s="38" t="s">
        <v>102</v>
      </c>
      <c r="DJ7" s="38" t="s">
        <v>102</v>
      </c>
      <c r="DK7" s="38">
        <v>3.57</v>
      </c>
      <c r="DL7" s="38">
        <v>7.05</v>
      </c>
      <c r="DM7" s="38">
        <v>10.5</v>
      </c>
      <c r="DN7" s="38" t="s">
        <v>102</v>
      </c>
      <c r="DO7" s="38" t="s">
        <v>102</v>
      </c>
      <c r="DP7" s="38">
        <v>23.93</v>
      </c>
      <c r="DQ7" s="38">
        <v>24.68</v>
      </c>
      <c r="DR7" s="38">
        <v>24.68</v>
      </c>
      <c r="DS7" s="38">
        <v>25.37</v>
      </c>
      <c r="DT7" s="38" t="s">
        <v>102</v>
      </c>
      <c r="DU7" s="38" t="s">
        <v>102</v>
      </c>
      <c r="DV7" s="38">
        <v>0</v>
      </c>
      <c r="DW7" s="38">
        <v>0</v>
      </c>
      <c r="DX7" s="38">
        <v>0</v>
      </c>
      <c r="DY7" s="38" t="s">
        <v>102</v>
      </c>
      <c r="DZ7" s="38" t="s">
        <v>102</v>
      </c>
      <c r="EA7" s="38">
        <v>0</v>
      </c>
      <c r="EB7" s="38">
        <v>0.01</v>
      </c>
      <c r="EC7" s="38">
        <v>8.6199999999999992</v>
      </c>
      <c r="ED7" s="38">
        <v>6.2</v>
      </c>
      <c r="EE7" s="38" t="s">
        <v>102</v>
      </c>
      <c r="EF7" s="38" t="s">
        <v>102</v>
      </c>
      <c r="EG7" s="38">
        <v>0</v>
      </c>
      <c r="EH7" s="38">
        <v>0</v>
      </c>
      <c r="EI7" s="38">
        <v>0</v>
      </c>
      <c r="EJ7" s="38" t="s">
        <v>102</v>
      </c>
      <c r="EK7" s="38" t="s">
        <v>102</v>
      </c>
      <c r="EL7" s="38">
        <v>0.09</v>
      </c>
      <c r="EM7" s="38">
        <v>0.13</v>
      </c>
      <c r="EN7" s="38">
        <v>0.36</v>
      </c>
      <c r="EO7" s="38">
        <v>0.28000000000000003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　聖志</cp:lastModifiedBy>
  <cp:lastPrinted>2021-01-19T01:48:05Z</cp:lastPrinted>
  <dcterms:created xsi:type="dcterms:W3CDTF">2020-12-04T02:35:05Z</dcterms:created>
  <dcterms:modified xsi:type="dcterms:W3CDTF">2021-01-19T01:48:08Z</dcterms:modified>
  <cp:category/>
</cp:coreProperties>
</file>