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45621"/>
</workbook>
</file>

<file path=xl/calcChain.xml><?xml version="1.0" encoding="utf-8"?>
<calcChain xmlns="http://schemas.openxmlformats.org/spreadsheetml/2006/main">
  <c r="BG36" i="9" l="1"/>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O36" i="9"/>
  <c r="BW36" i="9"/>
  <c r="AM36" i="9"/>
  <c r="CO35" i="9"/>
  <c r="BW35" i="9"/>
  <c r="C35" i="9"/>
  <c r="C36" i="9" s="1"/>
  <c r="CO34" i="9"/>
  <c r="BW34" i="9"/>
  <c r="C34" i="9"/>
  <c r="C37" i="9" l="1"/>
  <c r="U34"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AM34" i="9"/>
  <c r="AM35" i="9" s="1"/>
  <c r="BE34" i="9"/>
  <c r="BE35" i="9" s="1"/>
  <c r="BE36" i="9" s="1"/>
</calcChain>
</file>

<file path=xl/sharedStrings.xml><?xml version="1.0" encoding="utf-8"?>
<sst xmlns="http://schemas.openxmlformats.org/spreadsheetml/2006/main" count="1043" uniqueCount="567">
  <si>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</si>
  <si>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</si>
  <si>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</si>
  <si>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</si>
  <si>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</si>
  <si>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</si>
  <si>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</si>
  <si>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</si>
  <si>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</si>
  <si>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</si>
  <si>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</si>
  <si>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</si>
  <si>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</si>
  <si>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</si>
  <si>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</si>
  <si>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</si>
  <si>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</si>
  <si>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</si>
  <si>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</si>
  <si>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</si>
  <si>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</si>
  <si>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</si>
  <si>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</si>
  <si>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</si>
  <si>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</si>
  <si>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</si>
  <si>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</si>
  <si>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</si>
  <si>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</si>
  <si>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</si>
  <si>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</si>
  <si>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</si>
  <si>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</si>
  <si>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</si>
  <si>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</si>
  <si>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</si>
  <si>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</si>
  <si>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</si>
  <si>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</si>
  <si>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</si>
  <si>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</si>
  <si>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</si>
  <si>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</si>
  <si>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</si>
  <si>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</si>
  <si>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</si>
  <si>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</si>
  <si>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</si>
  <si>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</si>
  <si>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</si>
  <si>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</si>
  <si>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</si>
  <si>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</si>
  <si>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</si>
  <si>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</si>
  <si>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</si>
  <si>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</si>
  <si>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</si>
  <si>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</si>
  <si>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</si>
  <si>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</si>
  <si>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</si>
  <si>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</si>
  <si>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</si>
  <si>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</si>
  <si>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</si>
  <si>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</si>
  <si>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</si>
  <si>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</si>
  <si>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</si>
  <si>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</si>
  <si>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</si>
  <si>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</si>
  <si>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</si>
  <si>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</si>
  <si>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</si>
  <si>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</si>
  <si>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</si>
  <si>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</si>
  <si>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</si>
  <si>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</si>
  <si>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</si>
  <si>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</si>
  <si>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</si>
  <si>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</si>
  <si>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</si>
  <si>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</si>
  <si>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</si>
  <si>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</si>
  <si>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</si>
  <si>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</si>
  <si>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</si>
  <si>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</si>
  <si>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</si>
  <si>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</si>
  <si>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</si>
  <si>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</si>
  <si>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</si>
  <si>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</si>
  <si>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</si>
  <si>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</si>
  <si>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</si>
  <si>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</si>
  <si>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</si>
  <si>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</si>
  <si>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</si>
  <si>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</si>
  <si>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</si>
  <si>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-9.7</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</si>
  <si>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</si>
  <si>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</si>
  <si>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</si>
  <si>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</si>
  <si>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</si>
  <si>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</si>
  <si>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</si>
  <si>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</si>
  <si>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</si>
  <si>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</si>
  <si>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</si>
  <si>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</si>
  <si>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</si>
  <si>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</si>
  <si>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</si>
  <si>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</si>
  <si>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</si>
  <si>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</si>
  <si>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</si>
  <si>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</si>
  <si>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</si>
  <si>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</si>
  <si>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</si>
  <si>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</si>
  <si>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</si>
  <si>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</si>
  <si>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</si>
  <si>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</si>
  <si>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</si>
  <si>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</si>
  <si>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</si>
  <si>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</si>
  <si>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</si>
  <si>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</si>
  <si>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</si>
  <si>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</si>
  <si>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</si>
  <si>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</si>
  <si>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</si>
  <si>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</si>
  <si>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</si>
  <si>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</si>
  <si>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</si>
  <si>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</si>
  <si>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</si>
  <si>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</si>
  <si>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</si>
  <si>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</si>
  <si>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</si>
  <si>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</si>
  <si>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</si>
  <si>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</si>
  <si>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</si>
  <si>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</si>
  <si>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</si>
  <si>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</si>
  <si>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</si>
  <si>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</si>
  <si>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</si>
  <si>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</si>
  <si>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</si>
  <si>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</si>
  <si>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</si>
  <si>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</si>
  <si>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</si>
  <si>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</si>
  <si>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</si>
  <si>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</si>
  <si>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</si>
  <si>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</si>
  <si>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</si>
  <si>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</si>
  <si>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</si>
  <si>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</si>
  <si>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</si>
  <si>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</si>
  <si>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</si>
  <si>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</si>
  <si>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</si>
  <si>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</si>
  <si>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</si>
  <si>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</si>
  <si>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</si>
  <si>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</si>
  <si>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</si>
  <si>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</si>
  <si>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</si>
  <si>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熊本県上天草市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</si>
  <si>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</si>
  <si>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</si>
  <si>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</si>
  <si>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</si>
  <si>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</si>
  <si>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</si>
  <si>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</si>
  <si>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</si>
  <si>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</si>
  <si>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</si>
  <si>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</si>
  <si>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</si>
  <si>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</si>
  <si>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</si>
  <si>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</si>
  <si>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</si>
  <si>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</si>
  <si>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</si>
  <si>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</si>
  <si>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</si>
  <si>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</si>
  <si>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</si>
  <si>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</si>
  <si>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</si>
  <si>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</si>
  <si>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</si>
  <si>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</si>
  <si>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</si>
  <si>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</si>
  <si>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</si>
  <si>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</si>
  <si>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</si>
  <si>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</si>
  <si>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</si>
  <si>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</si>
  <si>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</si>
  <si>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</si>
  <si>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</si>
  <si>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</si>
  <si>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</si>
  <si>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</si>
  <si>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</si>
  <si>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</si>
  <si>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</si>
  <si>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</si>
  <si>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</si>
  <si>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</si>
  <si>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</si>
  <si>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</si>
  <si>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</si>
  <si>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</si>
  <si>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</si>
  <si>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</si>
  <si>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</si>
  <si>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</si>
  <si>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</si>
  <si>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</si>
  <si>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</si>
  <si>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</si>
  <si>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</si>
  <si>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</si>
  <si>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</si>
  <si>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</si>
  <si>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</si>
  <si>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</si>
  <si>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</si>
  <si>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</si>
  <si>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</si>
  <si>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</si>
  <si>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</si>
  <si>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</si>
  <si>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</si>
  <si>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</si>
  <si>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</si>
  <si>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</si>
  <si>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</si>
  <si>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</si>
  <si>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</si>
  <si>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</si>
  <si>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</si>
  <si>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</si>
  <si>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</si>
  <si>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</si>
  <si>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</si>
  <si>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</si>
  <si>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</si>
  <si>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</si>
  <si>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</si>
  <si>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</si>
  <si>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</si>
  <si>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</si>
  <si>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</si>
  <si>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</si>
  <si>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</si>
  <si>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</si>
  <si>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</si>
  <si>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</si>
  <si>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</si>
  <si>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</si>
  <si>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</si>
  <si>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</si>
  <si>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</si>
  <si>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</si>
  <si>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</si>
  <si>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</si>
  <si>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</si>
  <si>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</si>
  <si>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</si>
  <si>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</si>
  <si>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</si>
  <si>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</si>
  <si>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</si>
  <si>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</si>
  <si>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</si>
  <si>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</si>
  <si>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</si>
  <si>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</si>
  <si>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</si>
  <si>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</si>
  <si>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</si>
  <si>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</si>
  <si>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</si>
  <si>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</si>
  <si>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港湾整備</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</si>
  <si>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</si>
  <si>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</si>
  <si>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</si>
  <si>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</si>
  <si>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</si>
  <si>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</si>
  <si>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</si>
  <si>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</si>
  <si>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</si>
  <si>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</si>
  <si>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</si>
  <si>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</si>
  <si>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</si>
  <si>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</si>
  <si>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</si>
  <si>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</si>
  <si>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</si>
  <si>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</si>
  <si>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</si>
  <si>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</si>
  <si>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</si>
  <si>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</si>
  <si>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</si>
  <si>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</si>
  <si>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熊本県上天草市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</si>
  <si>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</si>
  <si>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</si>
  <si>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</si>
  <si>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</si>
  <si>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</si>
  <si>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</si>
  <si>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</si>
  <si>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</si>
  <si>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</si>
  <si>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</si>
  <si>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</si>
  <si>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</si>
  <si>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</si>
  <si>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</si>
  <si>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</si>
  <si>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</si>
  <si>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</si>
  <si>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</si>
  <si>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</si>
  <si>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</si>
  <si>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</si>
  <si>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</si>
  <si>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天草四郎メモリアルホール特別会計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</si>
  <si>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</si>
  <si>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</si>
  <si>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</si>
  <si>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</si>
  <si>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</si>
  <si>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</si>
  <si>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</si>
  <si>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</si>
  <si>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</si>
  <si>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</si>
  <si>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</si>
  <si>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</si>
  <si>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</si>
  <si>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</si>
  <si>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</si>
  <si>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</si>
  <si>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</si>
  <si>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</si>
  <si>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</si>
  <si>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下水道事業特別会計</t>
    <phoneticPr fontId="5"/>
  </si>
  <si>
    <t>法非適用企業</t>
    <phoneticPr fontId="5"/>
  </si>
  <si>
    <t>物揚場造成事業特別会計</t>
    <phoneticPr fontId="5"/>
  </si>
  <si>
    <t>電気事業特別会計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</si>
  <si>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</si>
  <si>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</si>
  <si>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</si>
  <si>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</si>
  <si>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</si>
  <si>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</si>
  <si>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</si>
  <si>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</si>
  <si>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</si>
  <si>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</si>
  <si>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</si>
  <si>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</si>
  <si>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</si>
  <si>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</si>
  <si>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</si>
  <si>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</si>
  <si>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</si>
  <si>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</si>
  <si>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</si>
  <si>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</si>
  <si>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</si>
  <si>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</si>
  <si>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</si>
  <si>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</si>
  <si>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</si>
  <si>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</si>
  <si>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</si>
  <si>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</si>
  <si>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</si>
  <si>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</si>
  <si>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</si>
  <si>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</si>
  <si>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</si>
  <si>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</si>
  <si>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</si>
  <si>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</si>
  <si>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</si>
  <si>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</si>
  <si>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</si>
  <si>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</si>
  <si>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</si>
  <si>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</si>
  <si>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</si>
  <si>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</si>
  <si>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</si>
  <si>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</si>
  <si>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</si>
  <si>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</si>
  <si>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</si>
  <si>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</si>
  <si>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</si>
  <si>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</si>
  <si>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</si>
  <si>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</si>
  <si>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</si>
  <si>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</si>
  <si>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</si>
  <si>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</si>
  <si>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</si>
  <si>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</si>
  <si>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</si>
  <si>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</si>
  <si>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</si>
  <si>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</si>
  <si>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</si>
  <si>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</si>
  <si>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</si>
  <si>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</si>
  <si>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</si>
  <si>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</si>
  <si>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</si>
  <si>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</si>
  <si>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</si>
  <si>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</si>
  <si>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</si>
  <si>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</si>
  <si>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</si>
  <si>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</si>
  <si>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</si>
  <si>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</si>
  <si>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</si>
  <si>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</si>
  <si>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</si>
  <si>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</si>
  <si>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</si>
  <si>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</si>
  <si>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</si>
  <si>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</si>
  <si>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</si>
  <si>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</si>
  <si>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</si>
  <si>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</si>
  <si>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</si>
  <si>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</si>
  <si>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</si>
  <si>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</si>
  <si>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</si>
  <si>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</si>
  <si>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</si>
  <si>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</si>
  <si>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</si>
  <si>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</si>
  <si>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</si>
  <si>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</si>
  <si>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</si>
  <si>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</si>
  <si>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</si>
  <si>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</si>
  <si>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</si>
  <si>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</si>
  <si>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</si>
  <si>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</si>
  <si>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</si>
  <si>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</si>
  <si>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</si>
  <si>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</si>
  <si>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</si>
  <si>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</si>
  <si>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</si>
  <si>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</si>
  <si>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</si>
  <si>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</si>
  <si>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</si>
  <si>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</si>
  <si>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</si>
  <si>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</si>
  <si>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</si>
  <si>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</si>
  <si>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</si>
  <si>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</si>
  <si>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</si>
  <si>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</si>
  <si>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</si>
  <si>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</si>
  <si>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</si>
  <si>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</si>
  <si>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</si>
  <si>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</si>
  <si>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水道事業会計</t>
  </si>
  <si>
    <t>一般会計</t>
  </si>
  <si>
    <t>国民健康保険（事業勘定）特別会計</t>
  </si>
  <si>
    <t>病院事業会計</t>
  </si>
  <si>
    <t>介護保険特別会計</t>
  </si>
  <si>
    <t>電気事業特別会計</t>
  </si>
  <si>
    <t>下水道事業特別会計</t>
  </si>
  <si>
    <t>後期高齢者医療特別会計</t>
  </si>
  <si>
    <t>その他会計（赤字）</t>
  </si>
  <si>
    <t>▲ 0.00</t>
  </si>
  <si>
    <t>その他会計（黒字）</t>
  </si>
  <si>
    <t>-</t>
    <phoneticPr fontId="2"/>
  </si>
  <si>
    <t>-</t>
    <phoneticPr fontId="2"/>
  </si>
  <si>
    <t>-</t>
    <phoneticPr fontId="2"/>
  </si>
  <si>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</si>
  <si>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</si>
  <si>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</si>
  <si>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</si>
  <si>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天草広域連合</t>
    <rPh sb="0" eb="2">
      <t>アマクサ</t>
    </rPh>
    <rPh sb="2" eb="4">
      <t>コウイキ</t>
    </rPh>
    <rPh sb="4" eb="6">
      <t>レンゴウ</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</si>
  <si>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</si>
  <si>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</si>
  <si>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上天草さんぱーる</t>
    <rPh sb="0" eb="3">
      <t>カミアマクサ</t>
    </rPh>
    <phoneticPr fontId="2"/>
  </si>
  <si>
    <t>-</t>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</si>
  <si>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</si>
  <si>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</si>
  <si>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t>
    <phoneticPr fontId="2"/>
  </si>
  <si>
    <t>-</t>
    <phoneticPr fontId="2"/>
  </si>
  <si>
    <t>-</t>
    <phoneticPr fontId="2"/>
  </si>
  <si>
    <t>-</t>
    <phoneticPr fontId="2"/>
  </si>
  <si>
    <t>-</t>
    <phoneticPr fontId="2"/>
  </si>
  <si>
    <t>-</t>
    <phoneticPr fontId="2"/>
  </si>
  <si>
    <t>-</t>
    <phoneticPr fontId="2"/>
  </si>
  <si>
    <t>-</t>
    <phoneticPr fontId="2"/>
  </si>
  <si>
    <t>法適用企業</t>
    <rPh sb="0" eb="1">
      <t>ホウ</t>
    </rPh>
    <rPh sb="1" eb="3">
      <t>テキヨウ</t>
    </rPh>
    <rPh sb="3" eb="5">
      <t>キギョウ</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</si>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</sst>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9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75709</c:v>
                </c:pt>
                <c:pt idx="1">
                  <c:v>90961</c:v>
                </c:pt>
                <c:pt idx="2">
                  <c:v>106614</c:v>
                </c:pt>
                <c:pt idx="3">
                  <c:v>85459</c:v>
                </c:pt>
                <c:pt idx="4">
                  <c:v>83280</c:v>
                </c:pt>
              </c:numCache>
            </c:numRef>
          </c:val>
          <c:smooth val="0"/>
          <c:extLst xmlns:c16r2="http://schemas.microsoft.com/office/drawing/2015/06/chart">
            <c:ext xmlns:c16="http://schemas.microsoft.com/office/drawing/2014/chart" uri="{C3380CC4-5D6E-409C-BE32-E72D297353CC}">
              <c16:uniqueId val="{00000000-D50B-4762-A731-AE1EAE8D3A1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107146</c:v>
                </c:pt>
                <c:pt idx="1">
                  <c:v>65734</c:v>
                </c:pt>
                <c:pt idx="2">
                  <c:v>70669</c:v>
                </c:pt>
                <c:pt idx="3">
                  <c:v>36653</c:v>
                </c:pt>
                <c:pt idx="4">
                  <c:v>46335</c:v>
                </c:pt>
              </c:numCache>
            </c:numRef>
          </c:val>
          <c:smooth val="0"/>
          <c:extLst xmlns:c16r2="http://schemas.microsoft.com/office/drawing/2015/06/chart">
            <c:ext xmlns:c16="http://schemas.microsoft.com/office/drawing/2014/chart" uri="{C3380CC4-5D6E-409C-BE32-E72D297353CC}">
              <c16:uniqueId val="{00000001-D50B-4762-A731-AE1EAE8D3A19}"/>
            </c:ext>
          </c:extLst>
        </c:ser>
        <c:dLbls>
          <c:showLegendKey val="0"/>
          <c:showVal val="0"/>
          <c:showCatName val="0"/>
          <c:showSerName val="0"/>
          <c:showPercent val="0"/>
          <c:showBubbleSize val="0"/>
        </c:dLbls>
        <c:marker val="1"/>
        <c:smooth val="0"/>
        <c:axId val="112855680"/>
        <c:axId val="112874240"/>
      </c:lineChart>
      <c:catAx>
        <c:axId val="1128556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2874240"/>
        <c:crosses val="autoZero"/>
        <c:auto val="1"/>
        <c:lblAlgn val="ctr"/>
        <c:lblOffset val="100"/>
        <c:tickLblSkip val="1"/>
        <c:tickMarkSkip val="1"/>
        <c:noMultiLvlLbl val="0"/>
      </c:catAx>
      <c:valAx>
        <c:axId val="11287424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28556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6.09</c:v>
                </c:pt>
                <c:pt idx="1">
                  <c:v>10.050000000000001</c:v>
                </c:pt>
                <c:pt idx="2">
                  <c:v>7.74</c:v>
                </c:pt>
                <c:pt idx="3">
                  <c:v>8.49</c:v>
                </c:pt>
                <c:pt idx="4">
                  <c:v>6.91</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19.29</c:v>
                </c:pt>
                <c:pt idx="1">
                  <c:v>19.25</c:v>
                </c:pt>
                <c:pt idx="2">
                  <c:v>20.170000000000002</c:v>
                </c:pt>
                <c:pt idx="3">
                  <c:v>26.65</c:v>
                </c:pt>
                <c:pt idx="4">
                  <c:v>31.59</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23746560"/>
        <c:axId val="1266200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1.85</c:v>
                </c:pt>
                <c:pt idx="1">
                  <c:v>3.12</c:v>
                </c:pt>
                <c:pt idx="2">
                  <c:v>8.56</c:v>
                </c:pt>
                <c:pt idx="3">
                  <c:v>7.07</c:v>
                </c:pt>
                <c:pt idx="4">
                  <c:v>2.6</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23746560"/>
        <c:axId val="126620032"/>
      </c:lineChart>
      <c:catAx>
        <c:axId val="123746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6620032"/>
        <c:crosses val="autoZero"/>
        <c:auto val="1"/>
        <c:lblAlgn val="ctr"/>
        <c:lblOffset val="100"/>
        <c:tickLblSkip val="1"/>
        <c:tickMarkSkip val="1"/>
        <c:noMultiLvlLbl val="0"/>
      </c:catAx>
      <c:valAx>
        <c:axId val="1266200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746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0.08</c:v>
                </c:pt>
                <c:pt idx="2">
                  <c:v>#N/A</c:v>
                </c:pt>
                <c:pt idx="3">
                  <c:v>7.0000000000000007E-2</c:v>
                </c:pt>
                <c:pt idx="4">
                  <c:v>#N/A</c:v>
                </c:pt>
                <c:pt idx="5">
                  <c:v>0.05</c:v>
                </c:pt>
                <c:pt idx="6">
                  <c:v>#N/A</c:v>
                </c:pt>
                <c:pt idx="7">
                  <c:v>0.05</c:v>
                </c:pt>
                <c:pt idx="8">
                  <c:v>#N/A</c:v>
                </c:pt>
                <c:pt idx="9">
                  <c:v>0.03</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#N/A</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0.01</c:v>
                </c:pt>
                <c:pt idx="2">
                  <c:v>#N/A</c:v>
                </c:pt>
                <c:pt idx="3">
                  <c:v>0.02</c:v>
                </c:pt>
                <c:pt idx="4">
                  <c:v>#N/A</c:v>
                </c:pt>
                <c:pt idx="5">
                  <c:v>0.09</c:v>
                </c:pt>
                <c:pt idx="6">
                  <c:v>#N/A</c:v>
                </c:pt>
                <c:pt idx="7">
                  <c:v>0.02</c:v>
                </c:pt>
                <c:pt idx="8">
                  <c:v>#N/A</c:v>
                </c:pt>
                <c:pt idx="9">
                  <c:v>0.03</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0.06</c:v>
                </c:pt>
                <c:pt idx="2">
                  <c:v>#N/A</c:v>
                </c:pt>
                <c:pt idx="3">
                  <c:v>7.0000000000000007E-2</c:v>
                </c:pt>
                <c:pt idx="4">
                  <c:v>#N/A</c:v>
                </c:pt>
                <c:pt idx="5">
                  <c:v>0.16</c:v>
                </c:pt>
                <c:pt idx="6">
                  <c:v>#N/A</c:v>
                </c:pt>
                <c:pt idx="7">
                  <c:v>0</c:v>
                </c:pt>
                <c:pt idx="8">
                  <c:v>#N/A</c:v>
                </c:pt>
                <c:pt idx="9">
                  <c:v>0.14000000000000001</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電気事業特別会計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0</c:v>
                </c:pt>
                <c:pt idx="1">
                  <c:v>0</c:v>
                </c:pt>
                <c:pt idx="2">
                  <c:v>#N/A</c:v>
                </c:pt>
                <c:pt idx="3">
                  <c:v>0</c:v>
                </c:pt>
                <c:pt idx="4">
                  <c:v>#N/A</c:v>
                </c:pt>
                <c:pt idx="5">
                  <c:v>0.02</c:v>
                </c:pt>
                <c:pt idx="6">
                  <c:v>#N/A</c:v>
                </c:pt>
                <c:pt idx="7">
                  <c:v>7.0000000000000007E-2</c:v>
                </c:pt>
                <c:pt idx="8">
                  <c:v>#N/A</c:v>
                </c:pt>
                <c:pt idx="9">
                  <c:v>0.18</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1.66</c:v>
                </c:pt>
                <c:pt idx="2">
                  <c:v>#N/A</c:v>
                </c:pt>
                <c:pt idx="3">
                  <c:v>0.91</c:v>
                </c:pt>
                <c:pt idx="4">
                  <c:v>#N/A</c:v>
                </c:pt>
                <c:pt idx="5">
                  <c:v>2.09</c:v>
                </c:pt>
                <c:pt idx="6">
                  <c:v>#N/A</c:v>
                </c:pt>
                <c:pt idx="7">
                  <c:v>0.76</c:v>
                </c:pt>
                <c:pt idx="8">
                  <c:v>#N/A</c:v>
                </c:pt>
                <c:pt idx="9">
                  <c:v>1.03</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3.13</c:v>
                </c:pt>
                <c:pt idx="2">
                  <c:v>#N/A</c:v>
                </c:pt>
                <c:pt idx="3">
                  <c:v>3.8</c:v>
                </c:pt>
                <c:pt idx="4">
                  <c:v>#N/A</c:v>
                </c:pt>
                <c:pt idx="5">
                  <c:v>4.28</c:v>
                </c:pt>
                <c:pt idx="6">
                  <c:v>#N/A</c:v>
                </c:pt>
                <c:pt idx="7">
                  <c:v>3.92</c:v>
                </c:pt>
                <c:pt idx="8">
                  <c:v>#N/A</c:v>
                </c:pt>
                <c:pt idx="9">
                  <c:v>3.97</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1.56</c:v>
                </c:pt>
                <c:pt idx="2">
                  <c:v>#N/A</c:v>
                </c:pt>
                <c:pt idx="3">
                  <c:v>3.75</c:v>
                </c:pt>
                <c:pt idx="4">
                  <c:v>#N/A</c:v>
                </c:pt>
                <c:pt idx="5">
                  <c:v>4.87</c:v>
                </c:pt>
                <c:pt idx="6">
                  <c:v>#N/A</c:v>
                </c:pt>
                <c:pt idx="7">
                  <c:v>4.0599999999999996</c:v>
                </c:pt>
                <c:pt idx="8">
                  <c:v>#N/A</c:v>
                </c:pt>
                <c:pt idx="9">
                  <c:v>3.98</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7.81</c:v>
                </c:pt>
                <c:pt idx="2">
                  <c:v>#N/A</c:v>
                </c:pt>
                <c:pt idx="3">
                  <c:v>9.98</c:v>
                </c:pt>
                <c:pt idx="4">
                  <c:v>#N/A</c:v>
                </c:pt>
                <c:pt idx="5">
                  <c:v>7.68</c:v>
                </c:pt>
                <c:pt idx="6">
                  <c:v>#N/A</c:v>
                </c:pt>
                <c:pt idx="7">
                  <c:v>8.43</c:v>
                </c:pt>
                <c:pt idx="8">
                  <c:v>#N/A</c:v>
                </c:pt>
                <c:pt idx="9">
                  <c:v>6.87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9.68</c:v>
                </c:pt>
                <c:pt idx="2">
                  <c:v>#N/A</c:v>
                </c:pt>
                <c:pt idx="3">
                  <c:v>9.8699999999999992</c:v>
                </c:pt>
                <c:pt idx="4">
                  <c:v>#N/A</c:v>
                </c:pt>
                <c:pt idx="5">
                  <c:v>9.91</c:v>
                </c:pt>
                <c:pt idx="6">
                  <c:v>#N/A</c:v>
                </c:pt>
                <c:pt idx="7">
                  <c:v>10.53</c:v>
                </c:pt>
                <c:pt idx="8">
                  <c:v>#N/A</c:v>
                </c:pt>
                <c:pt idx="9">
                  <c:v>11.47</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27094784"/>
        <c:axId val="127096320"/>
      </c:barChart>
      <c:catAx>
        <c:axId val="127094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7096320"/>
        <c:crosses val="autoZero"/>
        <c:auto val="1"/>
        <c:lblAlgn val="ctr"/>
        <c:lblOffset val="100"/>
        <c:tickLblSkip val="1"/>
        <c:tickMarkSkip val="1"/>
        <c:noMultiLvlLbl val="0"/>
      </c:catAx>
      <c:valAx>
        <c:axId val="127096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70947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1758</c:v>
                </c:pt>
                <c:pt idx="5">
                  <c:v>1813</c:v>
                </c:pt>
                <c:pt idx="8">
                  <c:v>2112</c:v>
                </c:pt>
                <c:pt idx="11">
                  <c:v>2126</c:v>
                </c:pt>
                <c:pt idx="14">
                  <c:v>2090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5</c:v>
                </c:pt>
                <c:pt idx="3">
                  <c:v>6</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84</c:v>
                </c:pt>
                <c:pt idx="3">
                  <c:v>79</c:v>
                </c:pt>
                <c:pt idx="6">
                  <c:v>75</c:v>
                </c:pt>
                <c:pt idx="9">
                  <c:v>74</c:v>
                </c:pt>
                <c:pt idx="12">
                  <c:v>67</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418</c:v>
                </c:pt>
                <c:pt idx="3">
                  <c:v>442</c:v>
                </c:pt>
                <c:pt idx="6">
                  <c:v>436</c:v>
                </c:pt>
                <c:pt idx="9">
                  <c:v>453</c:v>
                </c:pt>
                <c:pt idx="12">
                  <c:v>474</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2476</c:v>
                </c:pt>
                <c:pt idx="3">
                  <c:v>2510</c:v>
                </c:pt>
                <c:pt idx="6">
                  <c:v>2720</c:v>
                </c:pt>
                <c:pt idx="9">
                  <c:v>2624</c:v>
                </c:pt>
                <c:pt idx="12">
                  <c:v>2543</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27384576"/>
        <c:axId val="1273990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1225</c:v>
                </c:pt>
                <c:pt idx="2">
                  <c:v>#N/A</c:v>
                </c:pt>
                <c:pt idx="3">
                  <c:v>#N/A</c:v>
                </c:pt>
                <c:pt idx="4">
                  <c:v>1224</c:v>
                </c:pt>
                <c:pt idx="5">
                  <c:v>#N/A</c:v>
                </c:pt>
                <c:pt idx="6">
                  <c:v>#N/A</c:v>
                </c:pt>
                <c:pt idx="7">
                  <c:v>1119</c:v>
                </c:pt>
                <c:pt idx="8">
                  <c:v>#N/A</c:v>
                </c:pt>
                <c:pt idx="9">
                  <c:v>#N/A</c:v>
                </c:pt>
                <c:pt idx="10">
                  <c:v>1025</c:v>
                </c:pt>
                <c:pt idx="11">
                  <c:v>#N/A</c:v>
                </c:pt>
                <c:pt idx="12">
                  <c:v>#N/A</c:v>
                </c:pt>
                <c:pt idx="13">
                  <c:v>994</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27384576"/>
        <c:axId val="127399040"/>
      </c:lineChart>
      <c:catAx>
        <c:axId val="127384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7399040"/>
        <c:crosses val="autoZero"/>
        <c:auto val="1"/>
        <c:lblAlgn val="ctr"/>
        <c:lblOffset val="100"/>
        <c:tickLblSkip val="1"/>
        <c:tickMarkSkip val="1"/>
        <c:noMultiLvlLbl val="0"/>
      </c:catAx>
      <c:valAx>
        <c:axId val="1273990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7384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15964</c:v>
                </c:pt>
                <c:pt idx="5">
                  <c:v>16695</c:v>
                </c:pt>
                <c:pt idx="8">
                  <c:v>15691</c:v>
                </c:pt>
                <c:pt idx="11">
                  <c:v>15631</c:v>
                </c:pt>
                <c:pt idx="14">
                  <c:v>16044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17</c:v>
                </c:pt>
                <c:pt idx="5">
                  <c:v>213</c:v>
                </c:pt>
                <c:pt idx="8">
                  <c:v>201</c:v>
                </c:pt>
                <c:pt idx="11">
                  <c:v>186</c:v>
                </c:pt>
                <c:pt idx="14">
                  <c:v>762</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4604</c:v>
                </c:pt>
                <c:pt idx="5">
                  <c:v>6067</c:v>
                </c:pt>
                <c:pt idx="8">
                  <c:v>5707</c:v>
                </c:pt>
                <c:pt idx="11">
                  <c:v>6481</c:v>
                </c:pt>
                <c:pt idx="14">
                  <c:v>8370</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2108</c:v>
                </c:pt>
                <c:pt idx="3">
                  <c:v>1612</c:v>
                </c:pt>
                <c:pt idx="6">
                  <c:v>1345</c:v>
                </c:pt>
                <c:pt idx="9">
                  <c:v>1345</c:v>
                </c:pt>
                <c:pt idx="12">
                  <c:v>912</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255</c:v>
                </c:pt>
                <c:pt idx="3">
                  <c:v>203</c:v>
                </c:pt>
                <c:pt idx="6">
                  <c:v>155</c:v>
                </c:pt>
                <c:pt idx="9">
                  <c:v>107</c:v>
                </c:pt>
                <c:pt idx="12">
                  <c:v>69</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4736</c:v>
                </c:pt>
                <c:pt idx="3">
                  <c:v>4313</c:v>
                </c:pt>
                <c:pt idx="6">
                  <c:v>4002</c:v>
                </c:pt>
                <c:pt idx="9">
                  <c:v>4156</c:v>
                </c:pt>
                <c:pt idx="12">
                  <c:v>4174</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3</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19049</c:v>
                </c:pt>
                <c:pt idx="3">
                  <c:v>19614</c:v>
                </c:pt>
                <c:pt idx="6">
                  <c:v>17827</c:v>
                </c:pt>
                <c:pt idx="9">
                  <c:v>17042</c:v>
                </c:pt>
                <c:pt idx="12">
                  <c:v>17632</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27044992"/>
        <c:axId val="1270553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5565</c:v>
                </c:pt>
                <c:pt idx="2">
                  <c:v>#N/A</c:v>
                </c:pt>
                <c:pt idx="3">
                  <c:v>#N/A</c:v>
                </c:pt>
                <c:pt idx="4">
                  <c:v>2769</c:v>
                </c:pt>
                <c:pt idx="5">
                  <c:v>#N/A</c:v>
                </c:pt>
                <c:pt idx="6">
                  <c:v>#N/A</c:v>
                </c:pt>
                <c:pt idx="7">
                  <c:v>1730</c:v>
                </c:pt>
                <c:pt idx="8">
                  <c:v>#N/A</c:v>
                </c:pt>
                <c:pt idx="9">
                  <c:v>#N/A</c:v>
                </c:pt>
                <c:pt idx="10">
                  <c:v>352</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27044992"/>
        <c:axId val="127055360"/>
      </c:lineChart>
      <c:catAx>
        <c:axId val="1270449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7055360"/>
        <c:crosses val="autoZero"/>
        <c:auto val="1"/>
        <c:lblAlgn val="ctr"/>
        <c:lblOffset val="100"/>
        <c:tickLblSkip val="1"/>
        <c:tickMarkSkip val="1"/>
        <c:noMultiLvlLbl val="0"/>
      </c:catAx>
      <c:valAx>
        <c:axId val="1270553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70449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実質公債費比率の分子は、前年度と比較すると元利償還金等が減少していることから、</a:t>
          </a:r>
          <a:r>
            <a:rPr kumimoji="1" lang="en-US" altLang="ja-JP" sz="1400" baseline="0">
              <a:latin typeface="ＭＳ ゴシック" pitchFamily="49" charset="-128"/>
              <a:ea typeface="ＭＳ ゴシック" pitchFamily="49" charset="-128"/>
            </a:rPr>
            <a:t>31</a:t>
          </a:r>
          <a:r>
            <a:rPr kumimoji="1" lang="ja-JP" altLang="en-US" sz="1400" baseline="0">
              <a:latin typeface="ＭＳ ゴシック" pitchFamily="49" charset="-128"/>
              <a:ea typeface="ＭＳ ゴシック" pitchFamily="49" charset="-128"/>
            </a:rPr>
            <a:t>百万円減少している。</a:t>
          </a:r>
          <a:endParaRPr kumimoji="1" lang="en-US" altLang="ja-JP" sz="1400" baseline="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引き続き、地方債発行額の抑制や民間資金等の繰上償還による公債費の削減に努める。</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前年度比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590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百万円増の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17,632</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百万円となった。</a:t>
          </a:r>
          <a:r>
            <a:rPr kumimoji="1" lang="ja-JP" altLang="en-US" sz="1400">
              <a:latin typeface="ＭＳ ゴシック" pitchFamily="49" charset="-128"/>
              <a:ea typeface="ＭＳ ゴシック" pitchFamily="49" charset="-128"/>
            </a:rPr>
            <a:t>地域振興基金積立金及び地域総合整備資金貸付事業の財源とするため、地方債の借入を行ったことが増加した主な要因である。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また、地域振興基金、財政調整基金及びふるさと応援基金の積み立てにより、充当可能基金</a:t>
          </a:r>
          <a:r>
            <a:rPr kumimoji="1" lang="en-US" altLang="ja-JP" sz="1400">
              <a:latin typeface="ＭＳ ゴシック" pitchFamily="49" charset="-128"/>
              <a:ea typeface="ＭＳ ゴシック" pitchFamily="49" charset="-128"/>
            </a:rPr>
            <a:t>1,889</a:t>
          </a:r>
          <a:r>
            <a:rPr kumimoji="1" lang="ja-JP" altLang="en-US" sz="1400">
              <a:latin typeface="ＭＳ ゴシック" pitchFamily="49" charset="-128"/>
              <a:ea typeface="ＭＳ ゴシック" pitchFamily="49" charset="-128"/>
            </a:rPr>
            <a:t>百万円の増額、地域総合整備資金貸付の増による充当可能特定歳入</a:t>
          </a:r>
          <a:r>
            <a:rPr kumimoji="1" lang="en-US" altLang="ja-JP" sz="1400">
              <a:latin typeface="ＭＳ ゴシック" pitchFamily="49" charset="-128"/>
              <a:ea typeface="ＭＳ ゴシック" pitchFamily="49" charset="-128"/>
            </a:rPr>
            <a:t>576</a:t>
          </a:r>
          <a:r>
            <a:rPr kumimoji="1" lang="ja-JP" altLang="en-US" sz="1400">
              <a:latin typeface="ＭＳ ゴシック" pitchFamily="49" charset="-128"/>
              <a:ea typeface="ＭＳ ゴシック" pitchFamily="49" charset="-128"/>
            </a:rPr>
            <a:t>百万円の増額により、将来負担比率の分子は前年度比</a:t>
          </a:r>
          <a:r>
            <a:rPr kumimoji="1" lang="en-US" altLang="ja-JP" sz="1400">
              <a:latin typeface="ＭＳ ゴシック" pitchFamily="49" charset="-128"/>
              <a:ea typeface="ＭＳ ゴシック" pitchFamily="49" charset="-128"/>
            </a:rPr>
            <a:t>2,741</a:t>
          </a:r>
          <a:r>
            <a:rPr kumimoji="1" lang="ja-JP" altLang="en-US" sz="1400">
              <a:latin typeface="ＭＳ ゴシック" pitchFamily="49" charset="-128"/>
              <a:ea typeface="ＭＳ ゴシック" pitchFamily="49" charset="-128"/>
            </a:rPr>
            <a:t>百万円減の△</a:t>
          </a:r>
          <a:r>
            <a:rPr kumimoji="1" lang="en-US" altLang="ja-JP" sz="1400">
              <a:latin typeface="ＭＳ ゴシック" pitchFamily="49" charset="-128"/>
              <a:ea typeface="ＭＳ ゴシック" pitchFamily="49" charset="-128"/>
            </a:rPr>
            <a:t>2,389</a:t>
          </a:r>
          <a:r>
            <a:rPr kumimoji="1" lang="ja-JP" altLang="en-US" sz="1400">
              <a:latin typeface="ＭＳ ゴシック" pitchFamily="49" charset="-128"/>
              <a:ea typeface="ＭＳ ゴシック" pitchFamily="49" charset="-128"/>
            </a:rPr>
            <a:t>百万円となった。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今後も、地方債発行額の抑制や民間資金等の繰上償還により地方債現在高の減少に努める。</a:t>
          </a:r>
          <a:endParaRPr kumimoji="1" lang="en-US" altLang="ja-JP" sz="1400">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28,520
28,441
126.91
19,815,356
18,865,958
745,891
10,800,507
17,632,032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112/128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平成</a:t>
          </a:r>
          <a:r>
            <a:rPr kumimoji="1" lang="en-US" altLang="ja-JP" sz="1300" baseline="0">
              <a:latin typeface="ＭＳ Ｐゴシック"/>
            </a:rPr>
            <a:t>24</a:t>
          </a:r>
          <a:r>
            <a:rPr kumimoji="1" lang="ja-JP" altLang="en-US" sz="1300" baseline="0">
              <a:latin typeface="ＭＳ Ｐゴシック"/>
            </a:rPr>
            <a:t>年度から同じ数値であり、類似団体平均値より</a:t>
          </a:r>
          <a:r>
            <a:rPr kumimoji="1" lang="en-US" altLang="ja-JP" sz="1300" baseline="0">
              <a:latin typeface="ＭＳ Ｐゴシック"/>
            </a:rPr>
            <a:t>0.14</a:t>
          </a:r>
          <a:r>
            <a:rPr kumimoji="1" lang="ja-JP" altLang="en-US" sz="1300" baseline="0">
              <a:latin typeface="ＭＳ Ｐゴシック"/>
            </a:rPr>
            <a:t>ポイント下回っている。</a:t>
          </a:r>
          <a:endParaRPr kumimoji="1" lang="en-US" altLang="ja-JP" sz="1300" baseline="0">
            <a:latin typeface="ＭＳ Ｐゴシック"/>
          </a:endParaRPr>
        </a:p>
        <a:p>
          <a:r>
            <a:rPr kumimoji="1" lang="ja-JP" altLang="en-US" sz="1300" baseline="0">
              <a:latin typeface="ＭＳ Ｐゴシック"/>
            </a:rPr>
            <a:t>　公共施設使用料及び各種手数料の見直しや、全庁的な徴収業務の取組み強化により収納率向上を目指すとともに、本市の主たる産業である観光業及び農林水産業に係る観光需要と観光消費を拡大する事業、農林</a:t>
          </a:r>
          <a:r>
            <a:rPr kumimoji="1" lang="ja-JP" altLang="en-US" sz="1200" baseline="0">
              <a:latin typeface="ＭＳ Ｐゴシック"/>
            </a:rPr>
            <a:t>水産物</a:t>
          </a:r>
          <a:r>
            <a:rPr kumimoji="1" lang="ja-JP" altLang="en-US" sz="1300" baseline="0">
              <a:latin typeface="ＭＳ Ｐゴシック"/>
            </a:rPr>
            <a:t>の生産・加工品開発・販売を拡大する事業を重点的に取り組むことで、市民所得の向上を図り自主財源拡充に繋げる。</a:t>
          </a:r>
          <a:endParaRPr kumimoji="1" lang="en-US" altLang="ja-JP" sz="1300" baseline="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169333</xdr:rowOff>
    </xdr:from>
    <xdr:to>
      <xdr:col>7</xdr:col>
      <xdr:colOff>152400</xdr:colOff>
      <xdr:row>45</xdr:row>
      <xdr:rowOff>114300</xdr:rowOff>
    </xdr:to>
    <xdr:cxnSp macro="">
      <xdr:nvCxnSpPr>
        <xdr:cNvPr id="63" name="直線コネクタ 62"/>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84260</xdr:rowOff>
    </xdr:from>
    <xdr:ext cx="762000" cy="259045"/>
    <xdr:sp macro="" textlink="">
      <xdr:nvSpPr>
        <xdr:cNvPr id="66"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169333</xdr:rowOff>
    </xdr:from>
    <xdr:to>
      <xdr:col>7</xdr:col>
      <xdr:colOff>241300</xdr:colOff>
      <xdr:row>36</xdr:row>
      <xdr:rowOff>169333</xdr:rowOff>
    </xdr:to>
    <xdr:cxnSp macro="">
      <xdr:nvCxnSpPr>
        <xdr:cNvPr id="67" name="直線コネクタ 66"/>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144992</xdr:rowOff>
    </xdr:from>
    <xdr:to>
      <xdr:col>7</xdr:col>
      <xdr:colOff>152400</xdr:colOff>
      <xdr:row>44</xdr:row>
      <xdr:rowOff>144992</xdr:rowOff>
    </xdr:to>
    <xdr:cxnSp macro="">
      <xdr:nvCxnSpPr>
        <xdr:cNvPr id="68" name="直線コネクタ 67"/>
        <xdr:cNvCxnSpPr/>
      </xdr:nvCxnSpPr>
      <xdr:spPr>
        <a:xfrm>
          <a:off x="4114800" y="768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144992</xdr:rowOff>
    </xdr:from>
    <xdr:to>
      <xdr:col>6</xdr:col>
      <xdr:colOff>0</xdr:colOff>
      <xdr:row>44</xdr:row>
      <xdr:rowOff>144992</xdr:rowOff>
    </xdr:to>
    <xdr:cxnSp macro="">
      <xdr:nvCxnSpPr>
        <xdr:cNvPr id="71" name="直線コネクタ 70"/>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155575</xdr:rowOff>
    </xdr:from>
    <xdr:to>
      <xdr:col>6</xdr:col>
      <xdr:colOff>50800</xdr:colOff>
      <xdr:row>43</xdr:row>
      <xdr:rowOff>85725</xdr:rowOff>
    </xdr:to>
    <xdr:sp macro="" textlink="">
      <xdr:nvSpPr>
        <xdr:cNvPr id="72" name="フローチャート : 判断 71"/>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95902</xdr:rowOff>
    </xdr:from>
    <xdr:ext cx="736600" cy="259045"/>
    <xdr:sp macro="" textlink="">
      <xdr:nvSpPr>
        <xdr:cNvPr id="73" name="テキスト ボックス 72"/>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144992</xdr:rowOff>
    </xdr:from>
    <xdr:to>
      <xdr:col>4</xdr:col>
      <xdr:colOff>482600</xdr:colOff>
      <xdr:row>44</xdr:row>
      <xdr:rowOff>144992</xdr:rowOff>
    </xdr:to>
    <xdr:cxnSp macro="">
      <xdr:nvCxnSpPr>
        <xdr:cNvPr id="74" name="直線コネクタ 73"/>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55685</xdr:rowOff>
    </xdr:from>
    <xdr:ext cx="762000" cy="259045"/>
    <xdr:sp macro="" textlink="">
      <xdr:nvSpPr>
        <xdr:cNvPr id="76" name="テキスト ボックス 75"/>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144992</xdr:rowOff>
    </xdr:from>
    <xdr:to>
      <xdr:col>3</xdr:col>
      <xdr:colOff>279400</xdr:colOff>
      <xdr:row>44</xdr:row>
      <xdr:rowOff>144992</xdr:rowOff>
    </xdr:to>
    <xdr:cxnSp macro="">
      <xdr:nvCxnSpPr>
        <xdr:cNvPr id="77" name="直線コネクタ 76"/>
        <xdr:cNvCxnSpPr/>
      </xdr:nvCxnSpPr>
      <xdr:spPr>
        <a:xfrm>
          <a:off x="1447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115358</xdr:rowOff>
    </xdr:from>
    <xdr:to>
      <xdr:col>3</xdr:col>
      <xdr:colOff>330200</xdr:colOff>
      <xdr:row>43</xdr:row>
      <xdr:rowOff>45508</xdr:rowOff>
    </xdr:to>
    <xdr:sp macro="" textlink="">
      <xdr:nvSpPr>
        <xdr:cNvPr id="78" name="フローチャート : 判断 77"/>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55685</xdr:rowOff>
    </xdr:from>
    <xdr:ext cx="762000" cy="259045"/>
    <xdr:sp macro="" textlink="">
      <xdr:nvSpPr>
        <xdr:cNvPr id="79" name="テキスト ボックス 78"/>
        <xdr:cNvSpPr txBox="1"/>
      </xdr:nvSpPr>
      <xdr:spPr>
        <a:xfrm>
          <a:off x="1955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35577</xdr:rowOff>
    </xdr:from>
    <xdr:ext cx="762000" cy="259045"/>
    <xdr:sp macro="" textlink="">
      <xdr:nvSpPr>
        <xdr:cNvPr id="81" name="テキスト ボックス 80"/>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44</xdr:row>
      <xdr:rowOff>94192</xdr:rowOff>
    </xdr:from>
    <xdr:to>
      <xdr:col>7</xdr:col>
      <xdr:colOff>203200</xdr:colOff>
      <xdr:row>45</xdr:row>
      <xdr:rowOff>24342</xdr:rowOff>
    </xdr:to>
    <xdr:sp macro="" textlink="">
      <xdr:nvSpPr>
        <xdr:cNvPr id="87" name="円/楕円 86"/>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44</xdr:row>
      <xdr:rowOff>66269</xdr:rowOff>
    </xdr:from>
    <xdr:ext cx="762000" cy="259045"/>
    <xdr:sp macro="" textlink="">
      <xdr:nvSpPr>
        <xdr:cNvPr id="88" name="財政力該当値テキスト"/>
        <xdr:cNvSpPr txBox="1"/>
      </xdr:nvSpPr>
      <xdr:spPr>
        <a:xfrm>
          <a:off x="5041900" y="761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94192</xdr:rowOff>
    </xdr:from>
    <xdr:to>
      <xdr:col>6</xdr:col>
      <xdr:colOff>50800</xdr:colOff>
      <xdr:row>45</xdr:row>
      <xdr:rowOff>24342</xdr:rowOff>
    </xdr:to>
    <xdr:sp macro="" textlink="">
      <xdr:nvSpPr>
        <xdr:cNvPr id="89" name="円/楕円 88"/>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45</xdr:row>
      <xdr:rowOff>9119</xdr:rowOff>
    </xdr:from>
    <xdr:ext cx="736600" cy="259045"/>
    <xdr:sp macro="" textlink="">
      <xdr:nvSpPr>
        <xdr:cNvPr id="90" name="テキスト ボックス 89"/>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94192</xdr:rowOff>
    </xdr:from>
    <xdr:to>
      <xdr:col>4</xdr:col>
      <xdr:colOff>533400</xdr:colOff>
      <xdr:row>45</xdr:row>
      <xdr:rowOff>24342</xdr:rowOff>
    </xdr:to>
    <xdr:sp macro="" textlink="">
      <xdr:nvSpPr>
        <xdr:cNvPr id="91" name="円/楕円 90"/>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45</xdr:row>
      <xdr:rowOff>9119</xdr:rowOff>
    </xdr:from>
    <xdr:ext cx="762000" cy="259045"/>
    <xdr:sp macro="" textlink="">
      <xdr:nvSpPr>
        <xdr:cNvPr id="92" name="テキスト ボックス 91"/>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94192</xdr:rowOff>
    </xdr:from>
    <xdr:to>
      <xdr:col>3</xdr:col>
      <xdr:colOff>330200</xdr:colOff>
      <xdr:row>45</xdr:row>
      <xdr:rowOff>24342</xdr:rowOff>
    </xdr:to>
    <xdr:sp macro="" textlink="">
      <xdr:nvSpPr>
        <xdr:cNvPr id="93" name="円/楕円 92"/>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45</xdr:row>
      <xdr:rowOff>9119</xdr:rowOff>
    </xdr:from>
    <xdr:ext cx="762000" cy="259045"/>
    <xdr:sp macro="" textlink="">
      <xdr:nvSpPr>
        <xdr:cNvPr id="94" name="テキスト ボックス 93"/>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94192</xdr:rowOff>
    </xdr:from>
    <xdr:to>
      <xdr:col>2</xdr:col>
      <xdr:colOff>127000</xdr:colOff>
      <xdr:row>45</xdr:row>
      <xdr:rowOff>24342</xdr:rowOff>
    </xdr:to>
    <xdr:sp macro="" textlink="">
      <xdr:nvSpPr>
        <xdr:cNvPr id="95" name="円/楕円 94"/>
        <xdr:cNvSpPr/>
      </xdr:nvSpPr>
      <xdr:spPr>
        <a:xfrm>
          <a:off x="1397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45</xdr:row>
      <xdr:rowOff>9119</xdr:rowOff>
    </xdr:from>
    <xdr:ext cx="762000" cy="259045"/>
    <xdr:sp macro="" textlink="">
      <xdr:nvSpPr>
        <xdr:cNvPr id="96" name="テキスト ボックス 95"/>
        <xdr:cNvSpPr txBox="1"/>
      </xdr:nvSpPr>
      <xdr:spPr>
        <a:xfrm>
          <a:off x="1066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113/128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7.8</a:t>
          </a:r>
          <a:r>
            <a:rPr kumimoji="1" lang="ja-JP" altLang="en-US" sz="1300">
              <a:latin typeface="ＭＳ Ｐゴシック"/>
            </a:rPr>
            <a:t>ポイント悪化し</a:t>
          </a:r>
          <a:r>
            <a:rPr kumimoji="1" lang="en-US" altLang="ja-JP" sz="1300">
              <a:latin typeface="ＭＳ Ｐゴシック"/>
            </a:rPr>
            <a:t>96.5</a:t>
          </a:r>
          <a:r>
            <a:rPr kumimoji="1" lang="ja-JP" altLang="en-US" sz="1300">
              <a:latin typeface="ＭＳ Ｐゴシック"/>
            </a:rPr>
            <a:t>ポイントとなっており、類似団体と比較して</a:t>
          </a:r>
          <a:r>
            <a:rPr kumimoji="1" lang="en-US" altLang="ja-JP" sz="1300">
              <a:latin typeface="ＭＳ Ｐゴシック"/>
            </a:rPr>
            <a:t>5.5</a:t>
          </a:r>
          <a:r>
            <a:rPr kumimoji="1" lang="ja-JP" altLang="en-US" sz="1300">
              <a:latin typeface="ＭＳ Ｐゴシック"/>
            </a:rPr>
            <a:t>ポイント、県内平均と比較して</a:t>
          </a:r>
          <a:r>
            <a:rPr kumimoji="1" lang="en-US" altLang="ja-JP" sz="1300">
              <a:latin typeface="ＭＳ Ｐゴシック"/>
            </a:rPr>
            <a:t>4.5</a:t>
          </a:r>
          <a:r>
            <a:rPr kumimoji="1" lang="ja-JP" altLang="en-US" sz="1300">
              <a:latin typeface="ＭＳ Ｐゴシック"/>
            </a:rPr>
            <a:t>ポイント</a:t>
          </a:r>
          <a:r>
            <a:rPr kumimoji="1" lang="ja-JP" altLang="en-US" sz="1300">
              <a:solidFill>
                <a:sysClr val="windowText" lastClr="000000"/>
              </a:solidFill>
              <a:latin typeface="ＭＳ Ｐゴシック"/>
            </a:rPr>
            <a:t>上回</a:t>
          </a:r>
          <a:r>
            <a:rPr kumimoji="1" lang="ja-JP" altLang="en-US" sz="1300">
              <a:latin typeface="ＭＳ Ｐゴシック"/>
            </a:rPr>
            <a:t>っている。</a:t>
          </a:r>
          <a:endParaRPr kumimoji="1" lang="en-US" altLang="ja-JP" sz="1300">
            <a:latin typeface="ＭＳ Ｐゴシック"/>
          </a:endParaRPr>
        </a:p>
        <a:p>
          <a:r>
            <a:rPr kumimoji="1" lang="ja-JP" altLang="en-US" sz="1300">
              <a:latin typeface="ＭＳ Ｐゴシック"/>
            </a:rPr>
            <a:t>　経常的な経費に充当した一般財源等が物件費、補助費等及び扶助費などにおいて増加した一方、経常的な一般財源等である普通交付税及び臨時財政対策債が減少したことが経常収支比率が悪化した要因である。</a:t>
          </a:r>
          <a:endParaRPr kumimoji="1" lang="en-US" altLang="ja-JP" sz="1300">
            <a:latin typeface="ＭＳ Ｐゴシック"/>
          </a:endParaRPr>
        </a:p>
        <a:p>
          <a:r>
            <a:rPr kumimoji="1" lang="ja-JP" altLang="en-US" sz="1300">
              <a:latin typeface="ＭＳ Ｐゴシック"/>
            </a:rPr>
            <a:t>　適正な組織再編及び定員管理等による人件費の削減、地方債発行額の抑制や繰上償還による公債費の削減等に努める。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146776</xdr:rowOff>
    </xdr:from>
    <xdr:to>
      <xdr:col>7</xdr:col>
      <xdr:colOff>152400</xdr:colOff>
      <xdr:row>67</xdr:row>
      <xdr:rowOff>114481</xdr:rowOff>
    </xdr:to>
    <xdr:cxnSp macro="">
      <xdr:nvCxnSpPr>
        <xdr:cNvPr id="128" name="直線コネクタ 127"/>
        <xdr:cNvCxnSpPr/>
      </xdr:nvCxnSpPr>
      <xdr:spPr>
        <a:xfrm flipV="1">
          <a:off x="4953000" y="9919426"/>
          <a:ext cx="0" cy="1682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86558</xdr:rowOff>
    </xdr:from>
    <xdr:ext cx="762000" cy="259045"/>
    <xdr:sp macro="" textlink="">
      <xdr:nvSpPr>
        <xdr:cNvPr id="129" name="財政構造の弾力性最小値テキスト"/>
        <xdr:cNvSpPr txBox="1"/>
      </xdr:nvSpPr>
      <xdr:spPr>
        <a:xfrm>
          <a:off x="5041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a:t>
          </a:r>
          <a:endParaRPr kumimoji="1" lang="ja-JP" altLang="en-US" sz="1000" b="1">
            <a:latin typeface="ＭＳ Ｐゴシック"/>
          </a:endParaRPr>
        </a:p>
      </xdr:txBody>
    </xdr:sp>
    <xdr:clientData/>
  </xdr:oneCellAnchor>
  <xdr:twoCellAnchor>
    <xdr:from>
      <xdr:col>7</xdr:col>
      <xdr:colOff>63500</xdr:colOff>
      <xdr:row>67</xdr:row>
      <xdr:rowOff>114481</xdr:rowOff>
    </xdr:from>
    <xdr:to>
      <xdr:col>7</xdr:col>
      <xdr:colOff>241300</xdr:colOff>
      <xdr:row>67</xdr:row>
      <xdr:rowOff>114481</xdr:rowOff>
    </xdr:to>
    <xdr:cxnSp macro="">
      <xdr:nvCxnSpPr>
        <xdr:cNvPr id="130" name="直線コネクタ 129"/>
        <xdr:cNvCxnSpPr/>
      </xdr:nvCxnSpPr>
      <xdr:spPr>
        <a:xfrm>
          <a:off x="4864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61703</xdr:rowOff>
    </xdr:from>
    <xdr:ext cx="762000" cy="259045"/>
    <xdr:sp macro="" textlink="">
      <xdr:nvSpPr>
        <xdr:cNvPr id="131" name="財政構造の弾力性最大値テキスト"/>
        <xdr:cNvSpPr txBox="1"/>
      </xdr:nvSpPr>
      <xdr:spPr>
        <a:xfrm>
          <a:off x="5041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57</xdr:row>
      <xdr:rowOff>146776</xdr:rowOff>
    </xdr:from>
    <xdr:to>
      <xdr:col>7</xdr:col>
      <xdr:colOff>241300</xdr:colOff>
      <xdr:row>57</xdr:row>
      <xdr:rowOff>146776</xdr:rowOff>
    </xdr:to>
    <xdr:cxnSp macro="">
      <xdr:nvCxnSpPr>
        <xdr:cNvPr id="132" name="直線コネクタ 131"/>
        <xdr:cNvCxnSpPr/>
      </xdr:nvCxnSpPr>
      <xdr:spPr>
        <a:xfrm>
          <a:off x="4864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117566</xdr:rowOff>
    </xdr:from>
    <xdr:to>
      <xdr:col>7</xdr:col>
      <xdr:colOff>152400</xdr:colOff>
      <xdr:row>61</xdr:row>
      <xdr:rowOff>43543</xdr:rowOff>
    </xdr:to>
    <xdr:cxnSp macro="">
      <xdr:nvCxnSpPr>
        <xdr:cNvPr id="133" name="直線コネクタ 132"/>
        <xdr:cNvCxnSpPr/>
      </xdr:nvCxnSpPr>
      <xdr:spPr>
        <a:xfrm>
          <a:off x="4114800" y="10233116"/>
          <a:ext cx="838200" cy="26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162577</xdr:rowOff>
    </xdr:from>
    <xdr:ext cx="762000" cy="259045"/>
    <xdr:sp macro="" textlink="">
      <xdr:nvSpPr>
        <xdr:cNvPr id="134" name="財政構造の弾力性平均値テキスト"/>
        <xdr:cNvSpPr txBox="1"/>
      </xdr:nvSpPr>
      <xdr:spPr>
        <a:xfrm>
          <a:off x="5041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91.0</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146050</xdr:rowOff>
    </xdr:from>
    <xdr:to>
      <xdr:col>7</xdr:col>
      <xdr:colOff>203200</xdr:colOff>
      <xdr:row>60</xdr:row>
      <xdr:rowOff>76200</xdr:rowOff>
    </xdr:to>
    <xdr:sp macro="" textlink="">
      <xdr:nvSpPr>
        <xdr:cNvPr id="135" name="フローチャート : 判断 134"/>
        <xdr:cNvSpPr/>
      </xdr:nvSpPr>
      <xdr:spPr>
        <a:xfrm>
          <a:off x="4902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117566</xdr:rowOff>
    </xdr:from>
    <xdr:to>
      <xdr:col>6</xdr:col>
      <xdr:colOff>0</xdr:colOff>
      <xdr:row>60</xdr:row>
      <xdr:rowOff>70213</xdr:rowOff>
    </xdr:to>
    <xdr:cxnSp macro="">
      <xdr:nvCxnSpPr>
        <xdr:cNvPr id="136" name="直線コネクタ 135"/>
        <xdr:cNvCxnSpPr/>
      </xdr:nvCxnSpPr>
      <xdr:spPr>
        <a:xfrm flipV="1">
          <a:off x="3225800" y="10233116"/>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73660</xdr:rowOff>
    </xdr:from>
    <xdr:to>
      <xdr:col>6</xdr:col>
      <xdr:colOff>50800</xdr:colOff>
      <xdr:row>60</xdr:row>
      <xdr:rowOff>3810</xdr:rowOff>
    </xdr:to>
    <xdr:sp macro="" textlink="">
      <xdr:nvSpPr>
        <xdr:cNvPr id="137" name="フローチャート : 判断 136"/>
        <xdr:cNvSpPr/>
      </xdr:nvSpPr>
      <xdr:spPr>
        <a:xfrm>
          <a:off x="4064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160037</xdr:rowOff>
    </xdr:from>
    <xdr:ext cx="736600" cy="259045"/>
    <xdr:sp macro="" textlink="">
      <xdr:nvSpPr>
        <xdr:cNvPr id="138" name="テキスト ボックス 137"/>
        <xdr:cNvSpPr txBox="1"/>
      </xdr:nvSpPr>
      <xdr:spPr>
        <a:xfrm>
          <a:off x="3733800" y="10275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138249</xdr:rowOff>
    </xdr:from>
    <xdr:to>
      <xdr:col>4</xdr:col>
      <xdr:colOff>482600</xdr:colOff>
      <xdr:row>60</xdr:row>
      <xdr:rowOff>70213</xdr:rowOff>
    </xdr:to>
    <xdr:cxnSp macro="">
      <xdr:nvCxnSpPr>
        <xdr:cNvPr id="139" name="直線コネクタ 138"/>
        <xdr:cNvCxnSpPr/>
      </xdr:nvCxnSpPr>
      <xdr:spPr>
        <a:xfrm>
          <a:off x="2336800" y="1025379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115026</xdr:rowOff>
    </xdr:from>
    <xdr:to>
      <xdr:col>4</xdr:col>
      <xdr:colOff>533400</xdr:colOff>
      <xdr:row>60</xdr:row>
      <xdr:rowOff>45176</xdr:rowOff>
    </xdr:to>
    <xdr:sp macro="" textlink="">
      <xdr:nvSpPr>
        <xdr:cNvPr id="140" name="フローチャート : 判断 139"/>
        <xdr:cNvSpPr/>
      </xdr:nvSpPr>
      <xdr:spPr>
        <a:xfrm>
          <a:off x="31750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55353</xdr:rowOff>
    </xdr:from>
    <xdr:ext cx="762000" cy="259045"/>
    <xdr:sp macro="" textlink="">
      <xdr:nvSpPr>
        <xdr:cNvPr id="141" name="テキスト ボックス 140"/>
        <xdr:cNvSpPr txBox="1"/>
      </xdr:nvSpPr>
      <xdr:spPr>
        <a:xfrm>
          <a:off x="2844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138249</xdr:rowOff>
    </xdr:from>
    <xdr:to>
      <xdr:col>3</xdr:col>
      <xdr:colOff>279400</xdr:colOff>
      <xdr:row>60</xdr:row>
      <xdr:rowOff>28847</xdr:rowOff>
    </xdr:to>
    <xdr:cxnSp macro="">
      <xdr:nvCxnSpPr>
        <xdr:cNvPr id="142" name="直線コネクタ 141"/>
        <xdr:cNvCxnSpPr/>
      </xdr:nvCxnSpPr>
      <xdr:spPr>
        <a:xfrm flipV="1">
          <a:off x="1447800" y="10253799"/>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66766</xdr:rowOff>
    </xdr:from>
    <xdr:to>
      <xdr:col>3</xdr:col>
      <xdr:colOff>330200</xdr:colOff>
      <xdr:row>59</xdr:row>
      <xdr:rowOff>168366</xdr:rowOff>
    </xdr:to>
    <xdr:sp macro="" textlink="">
      <xdr:nvSpPr>
        <xdr:cNvPr id="143" name="フローチャート : 判断 142"/>
        <xdr:cNvSpPr/>
      </xdr:nvSpPr>
      <xdr:spPr>
        <a:xfrm>
          <a:off x="2286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7093</xdr:rowOff>
    </xdr:from>
    <xdr:ext cx="762000" cy="259045"/>
    <xdr:sp macro="" textlink="">
      <xdr:nvSpPr>
        <xdr:cNvPr id="144" name="テキスト ボックス 143"/>
        <xdr:cNvSpPr txBox="1"/>
      </xdr:nvSpPr>
      <xdr:spPr>
        <a:xfrm>
          <a:off x="1955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97790</xdr:rowOff>
    </xdr:from>
    <xdr:to>
      <xdr:col>2</xdr:col>
      <xdr:colOff>127000</xdr:colOff>
      <xdr:row>60</xdr:row>
      <xdr:rowOff>27940</xdr:rowOff>
    </xdr:to>
    <xdr:sp macro="" textlink="">
      <xdr:nvSpPr>
        <xdr:cNvPr id="145" name="フローチャート : 判断 144"/>
        <xdr:cNvSpPr/>
      </xdr:nvSpPr>
      <xdr:spPr>
        <a:xfrm>
          <a:off x="1397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38117</xdr:rowOff>
    </xdr:from>
    <xdr:ext cx="762000" cy="259045"/>
    <xdr:sp macro="" textlink="">
      <xdr:nvSpPr>
        <xdr:cNvPr id="146" name="テキスト ボックス 145"/>
        <xdr:cNvSpPr txBox="1"/>
      </xdr:nvSpPr>
      <xdr:spPr>
        <a:xfrm>
          <a:off x="1066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60</xdr:row>
      <xdr:rowOff>164193</xdr:rowOff>
    </xdr:from>
    <xdr:to>
      <xdr:col>7</xdr:col>
      <xdr:colOff>203200</xdr:colOff>
      <xdr:row>61</xdr:row>
      <xdr:rowOff>94343</xdr:rowOff>
    </xdr:to>
    <xdr:sp macro="" textlink="">
      <xdr:nvSpPr>
        <xdr:cNvPr id="152" name="円/楕円 151"/>
        <xdr:cNvSpPr/>
      </xdr:nvSpPr>
      <xdr:spPr>
        <a:xfrm>
          <a:off x="49022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136270</xdr:rowOff>
    </xdr:from>
    <xdr:ext cx="762000" cy="259045"/>
    <xdr:sp macro="" textlink="">
      <xdr:nvSpPr>
        <xdr:cNvPr id="153" name="財政構造の弾力性該当値テキスト"/>
        <xdr:cNvSpPr txBox="1"/>
      </xdr:nvSpPr>
      <xdr:spPr>
        <a:xfrm>
          <a:off x="5041900" y="1042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96.5</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66766</xdr:rowOff>
    </xdr:from>
    <xdr:to>
      <xdr:col>6</xdr:col>
      <xdr:colOff>50800</xdr:colOff>
      <xdr:row>59</xdr:row>
      <xdr:rowOff>168366</xdr:rowOff>
    </xdr:to>
    <xdr:sp macro="" textlink="">
      <xdr:nvSpPr>
        <xdr:cNvPr id="154" name="円/楕円 153"/>
        <xdr:cNvSpPr/>
      </xdr:nvSpPr>
      <xdr:spPr>
        <a:xfrm>
          <a:off x="4064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7093</xdr:rowOff>
    </xdr:from>
    <xdr:ext cx="736600" cy="259045"/>
    <xdr:sp macro="" textlink="">
      <xdr:nvSpPr>
        <xdr:cNvPr id="155" name="テキスト ボックス 154"/>
        <xdr:cNvSpPr txBox="1"/>
      </xdr:nvSpPr>
      <xdr:spPr>
        <a:xfrm>
          <a:off x="3733800" y="9951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19413</xdr:rowOff>
    </xdr:from>
    <xdr:to>
      <xdr:col>4</xdr:col>
      <xdr:colOff>533400</xdr:colOff>
      <xdr:row>60</xdr:row>
      <xdr:rowOff>121013</xdr:rowOff>
    </xdr:to>
    <xdr:sp macro="" textlink="">
      <xdr:nvSpPr>
        <xdr:cNvPr id="156" name="円/楕円 155"/>
        <xdr:cNvSpPr/>
      </xdr:nvSpPr>
      <xdr:spPr>
        <a:xfrm>
          <a:off x="31750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105790</xdr:rowOff>
    </xdr:from>
    <xdr:ext cx="762000" cy="259045"/>
    <xdr:sp macro="" textlink="">
      <xdr:nvSpPr>
        <xdr:cNvPr id="157" name="テキスト ボックス 156"/>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92.3</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87449</xdr:rowOff>
    </xdr:from>
    <xdr:to>
      <xdr:col>3</xdr:col>
      <xdr:colOff>330200</xdr:colOff>
      <xdr:row>60</xdr:row>
      <xdr:rowOff>17599</xdr:rowOff>
    </xdr:to>
    <xdr:sp macro="" textlink="">
      <xdr:nvSpPr>
        <xdr:cNvPr id="158" name="円/楕円 157"/>
        <xdr:cNvSpPr/>
      </xdr:nvSpPr>
      <xdr:spPr>
        <a:xfrm>
          <a:off x="2286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2376</xdr:rowOff>
    </xdr:from>
    <xdr:ext cx="762000" cy="259045"/>
    <xdr:sp macro="" textlink="">
      <xdr:nvSpPr>
        <xdr:cNvPr id="159" name="テキスト ボックス 158"/>
        <xdr:cNvSpPr txBox="1"/>
      </xdr:nvSpPr>
      <xdr:spPr>
        <a:xfrm>
          <a:off x="1955800" y="10289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149497</xdr:rowOff>
    </xdr:from>
    <xdr:to>
      <xdr:col>2</xdr:col>
      <xdr:colOff>127000</xdr:colOff>
      <xdr:row>60</xdr:row>
      <xdr:rowOff>79647</xdr:rowOff>
    </xdr:to>
    <xdr:sp macro="" textlink="">
      <xdr:nvSpPr>
        <xdr:cNvPr id="160" name="円/楕円 159"/>
        <xdr:cNvSpPr/>
      </xdr:nvSpPr>
      <xdr:spPr>
        <a:xfrm>
          <a:off x="1397000" y="102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64424</xdr:rowOff>
    </xdr:from>
    <xdr:ext cx="762000" cy="259045"/>
    <xdr:sp macro="" textlink="">
      <xdr:nvSpPr>
        <xdr:cNvPr id="161" name="テキスト ボックス 160"/>
        <xdr:cNvSpPr txBox="1"/>
      </xdr:nvSpPr>
      <xdr:spPr>
        <a:xfrm>
          <a:off x="1066800" y="10351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[149,743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16</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a:t>
          </a:r>
          <a:r>
            <a:rPr kumimoji="1" lang="ja-JP" altLang="en-US" sz="1300">
              <a:solidFill>
                <a:sysClr val="windowText" lastClr="000000"/>
              </a:solidFill>
              <a:latin typeface="ＭＳ Ｐゴシック"/>
            </a:rPr>
            <a:t>の</a:t>
          </a:r>
          <a:r>
            <a:rPr kumimoji="1" lang="en-US" altLang="ja-JP" sz="1300">
              <a:solidFill>
                <a:sysClr val="windowText" lastClr="000000"/>
              </a:solidFill>
              <a:latin typeface="ＭＳ Ｐゴシック"/>
            </a:rPr>
            <a:t>4</a:t>
          </a:r>
          <a:r>
            <a:rPr kumimoji="1" lang="ja-JP" altLang="en-US" sz="1300">
              <a:latin typeface="ＭＳ Ｐゴシック"/>
            </a:rPr>
            <a:t>町合併以降、退職職員数に対し新規採用職員数を抑制しており、窓口業務の民間委託のほか、公共施設の指定管理者制度の導入による事務経費の削減を図っており、類似団体と比較して下回っている。しかしながら、</a:t>
          </a:r>
          <a:r>
            <a:rPr kumimoji="1" lang="en-US" altLang="ja-JP" sz="1300">
              <a:latin typeface="ＭＳ Ｐゴシック"/>
            </a:rPr>
            <a:t>4</a:t>
          </a:r>
          <a:r>
            <a:rPr kumimoji="1" lang="ja-JP" altLang="en-US" sz="1300">
              <a:latin typeface="ＭＳ Ｐゴシック"/>
            </a:rPr>
            <a:t>町合併により誕生した市であるため、同規模の非合併団体と比較すると公共施設が多く、今後、これからの維持管理に係る経費の増加が懸念されることから、引き続き、定員適正化計画に基づき適正な人員配置を行うとともに、公共施設等総合管理計画アクションプランに基づき公共施設等の統廃合を進め、人件費及び物件費の削減に努める。</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7910</xdr:rowOff>
    </xdr:from>
    <xdr:to>
      <xdr:col>7</xdr:col>
      <xdr:colOff>152400</xdr:colOff>
      <xdr:row>89</xdr:row>
      <xdr:rowOff>12212</xdr:rowOff>
    </xdr:to>
    <xdr:cxnSp macro="">
      <xdr:nvCxnSpPr>
        <xdr:cNvPr id="191" name="直線コネクタ 190"/>
        <xdr:cNvCxnSpPr/>
      </xdr:nvCxnSpPr>
      <xdr:spPr>
        <a:xfrm flipV="1">
          <a:off x="4953000" y="13723910"/>
          <a:ext cx="0" cy="1547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155739</xdr:rowOff>
    </xdr:from>
    <xdr:ext cx="762000" cy="259045"/>
    <xdr:sp macro="" textlink="">
      <xdr:nvSpPr>
        <xdr:cNvPr id="192" name="人件費・物件費等の状況最小値テキスト"/>
        <xdr:cNvSpPr txBox="1"/>
      </xdr:nvSpPr>
      <xdr:spPr>
        <a:xfrm>
          <a:off x="5041900" y="152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282,834</a:t>
          </a:r>
          <a:endParaRPr kumimoji="1" lang="ja-JP" altLang="en-US" sz="1000" b="1">
            <a:latin typeface="ＭＳ Ｐゴシック"/>
          </a:endParaRPr>
        </a:p>
      </xdr:txBody>
    </xdr:sp>
    <xdr:clientData/>
  </xdr:oneCellAnchor>
  <xdr:twoCellAnchor>
    <xdr:from>
      <xdr:col>7</xdr:col>
      <xdr:colOff>63500</xdr:colOff>
      <xdr:row>89</xdr:row>
      <xdr:rowOff>12212</xdr:rowOff>
    </xdr:from>
    <xdr:to>
      <xdr:col>7</xdr:col>
      <xdr:colOff>241300</xdr:colOff>
      <xdr:row>89</xdr:row>
      <xdr:rowOff>12212</xdr:rowOff>
    </xdr:to>
    <xdr:cxnSp macro="">
      <xdr:nvCxnSpPr>
        <xdr:cNvPr id="193" name="直線コネクタ 192"/>
        <xdr:cNvCxnSpPr/>
      </xdr:nvCxnSpPr>
      <xdr:spPr>
        <a:xfrm>
          <a:off x="4864100" y="1527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94287</xdr:rowOff>
    </xdr:from>
    <xdr:ext cx="762000" cy="259045"/>
    <xdr:sp macro="" textlink="">
      <xdr:nvSpPr>
        <xdr:cNvPr id="194" name="人件費・物件費等の状況最大値テキスト"/>
        <xdr:cNvSpPr txBox="1"/>
      </xdr:nvSpPr>
      <xdr:spPr>
        <a:xfrm>
          <a:off x="5041900" y="1346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90,457</a:t>
          </a:r>
          <a:endParaRPr kumimoji="1" lang="ja-JP" altLang="en-US" sz="1000" b="1">
            <a:latin typeface="ＭＳ Ｐゴシック"/>
          </a:endParaRPr>
        </a:p>
      </xdr:txBody>
    </xdr:sp>
    <xdr:clientData/>
  </xdr:oneCellAnchor>
  <xdr:twoCellAnchor>
    <xdr:from>
      <xdr:col>7</xdr:col>
      <xdr:colOff>63500</xdr:colOff>
      <xdr:row>80</xdr:row>
      <xdr:rowOff>7910</xdr:rowOff>
    </xdr:from>
    <xdr:to>
      <xdr:col>7</xdr:col>
      <xdr:colOff>241300</xdr:colOff>
      <xdr:row>80</xdr:row>
      <xdr:rowOff>7910</xdr:rowOff>
    </xdr:to>
    <xdr:cxnSp macro="">
      <xdr:nvCxnSpPr>
        <xdr:cNvPr id="195" name="直線コネクタ 194"/>
        <xdr:cNvCxnSpPr/>
      </xdr:nvCxnSpPr>
      <xdr:spPr>
        <a:xfrm>
          <a:off x="4864100" y="13723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49826</xdr:rowOff>
    </xdr:from>
    <xdr:to>
      <xdr:col>7</xdr:col>
      <xdr:colOff>152400</xdr:colOff>
      <xdr:row>82</xdr:row>
      <xdr:rowOff>141866</xdr:rowOff>
    </xdr:to>
    <xdr:cxnSp macro="">
      <xdr:nvCxnSpPr>
        <xdr:cNvPr id="196" name="直線コネクタ 195"/>
        <xdr:cNvCxnSpPr/>
      </xdr:nvCxnSpPr>
      <xdr:spPr>
        <a:xfrm>
          <a:off x="4114800" y="14108726"/>
          <a:ext cx="838200" cy="9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6560</xdr:rowOff>
    </xdr:from>
    <xdr:ext cx="762000" cy="259045"/>
    <xdr:sp macro="" textlink="">
      <xdr:nvSpPr>
        <xdr:cNvPr id="197" name="人件費・物件費等の状況平均値テキスト"/>
        <xdr:cNvSpPr txBox="1"/>
      </xdr:nvSpPr>
      <xdr:spPr>
        <a:xfrm>
          <a:off x="5041900" y="1423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164,024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34483</xdr:rowOff>
    </xdr:from>
    <xdr:to>
      <xdr:col>7</xdr:col>
      <xdr:colOff>203200</xdr:colOff>
      <xdr:row>83</xdr:row>
      <xdr:rowOff>136083</xdr:rowOff>
    </xdr:to>
    <xdr:sp macro="" textlink="">
      <xdr:nvSpPr>
        <xdr:cNvPr id="198" name="フローチャート : 判断 197"/>
        <xdr:cNvSpPr/>
      </xdr:nvSpPr>
      <xdr:spPr>
        <a:xfrm>
          <a:off x="49022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45033</xdr:rowOff>
    </xdr:from>
    <xdr:to>
      <xdr:col>6</xdr:col>
      <xdr:colOff>0</xdr:colOff>
      <xdr:row>82</xdr:row>
      <xdr:rowOff>49826</xdr:rowOff>
    </xdr:to>
    <xdr:cxnSp macro="">
      <xdr:nvCxnSpPr>
        <xdr:cNvPr id="199" name="直線コネクタ 198"/>
        <xdr:cNvCxnSpPr/>
      </xdr:nvCxnSpPr>
      <xdr:spPr>
        <a:xfrm>
          <a:off x="3225800" y="14103933"/>
          <a:ext cx="88900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150016</xdr:rowOff>
    </xdr:from>
    <xdr:to>
      <xdr:col>6</xdr:col>
      <xdr:colOff>50800</xdr:colOff>
      <xdr:row>83</xdr:row>
      <xdr:rowOff>80166</xdr:rowOff>
    </xdr:to>
    <xdr:sp macro="" textlink="">
      <xdr:nvSpPr>
        <xdr:cNvPr id="200" name="フローチャート : 判断 199"/>
        <xdr:cNvSpPr/>
      </xdr:nvSpPr>
      <xdr:spPr>
        <a:xfrm>
          <a:off x="40640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64943</xdr:rowOff>
    </xdr:from>
    <xdr:ext cx="736600" cy="259045"/>
    <xdr:sp macro="" textlink="">
      <xdr:nvSpPr>
        <xdr:cNvPr id="201" name="テキスト ボックス 200"/>
        <xdr:cNvSpPr txBox="1"/>
      </xdr:nvSpPr>
      <xdr:spPr>
        <a:xfrm>
          <a:off x="3733800" y="14295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168962</xdr:rowOff>
    </xdr:from>
    <xdr:to>
      <xdr:col>4</xdr:col>
      <xdr:colOff>482600</xdr:colOff>
      <xdr:row>82</xdr:row>
      <xdr:rowOff>45033</xdr:rowOff>
    </xdr:to>
    <xdr:cxnSp macro="">
      <xdr:nvCxnSpPr>
        <xdr:cNvPr id="202" name="直線コネクタ 201"/>
        <xdr:cNvCxnSpPr/>
      </xdr:nvCxnSpPr>
      <xdr:spPr>
        <a:xfrm>
          <a:off x="2336800" y="14056412"/>
          <a:ext cx="889000" cy="4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110499</xdr:rowOff>
    </xdr:from>
    <xdr:to>
      <xdr:col>4</xdr:col>
      <xdr:colOff>533400</xdr:colOff>
      <xdr:row>83</xdr:row>
      <xdr:rowOff>40649</xdr:rowOff>
    </xdr:to>
    <xdr:sp macro="" textlink="">
      <xdr:nvSpPr>
        <xdr:cNvPr id="203" name="フローチャート : 判断 202"/>
        <xdr:cNvSpPr/>
      </xdr:nvSpPr>
      <xdr:spPr>
        <a:xfrm>
          <a:off x="3175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25426</xdr:rowOff>
    </xdr:from>
    <xdr:ext cx="762000" cy="259045"/>
    <xdr:sp macro="" textlink="">
      <xdr:nvSpPr>
        <xdr:cNvPr id="204" name="テキスト ボックス 203"/>
        <xdr:cNvSpPr txBox="1"/>
      </xdr:nvSpPr>
      <xdr:spPr>
        <a:xfrm>
          <a:off x="2844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168962</xdr:rowOff>
    </xdr:from>
    <xdr:to>
      <xdr:col>3</xdr:col>
      <xdr:colOff>279400</xdr:colOff>
      <xdr:row>82</xdr:row>
      <xdr:rowOff>19165</xdr:rowOff>
    </xdr:to>
    <xdr:cxnSp macro="">
      <xdr:nvCxnSpPr>
        <xdr:cNvPr id="205" name="直線コネクタ 204"/>
        <xdr:cNvCxnSpPr/>
      </xdr:nvCxnSpPr>
      <xdr:spPr>
        <a:xfrm flipV="1">
          <a:off x="1447800" y="14056412"/>
          <a:ext cx="889000" cy="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72599</xdr:rowOff>
    </xdr:from>
    <xdr:to>
      <xdr:col>3</xdr:col>
      <xdr:colOff>330200</xdr:colOff>
      <xdr:row>83</xdr:row>
      <xdr:rowOff>2749</xdr:rowOff>
    </xdr:to>
    <xdr:sp macro="" textlink="">
      <xdr:nvSpPr>
        <xdr:cNvPr id="206" name="フローチャート : 判断 205"/>
        <xdr:cNvSpPr/>
      </xdr:nvSpPr>
      <xdr:spPr>
        <a:xfrm>
          <a:off x="2286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158976</xdr:rowOff>
    </xdr:from>
    <xdr:ext cx="762000" cy="259045"/>
    <xdr:sp macro="" textlink="">
      <xdr:nvSpPr>
        <xdr:cNvPr id="207" name="テキスト ボックス 206"/>
        <xdr:cNvSpPr txBox="1"/>
      </xdr:nvSpPr>
      <xdr:spPr>
        <a:xfrm>
          <a:off x="1955800" y="14217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87559</xdr:rowOff>
    </xdr:from>
    <xdr:to>
      <xdr:col>2</xdr:col>
      <xdr:colOff>127000</xdr:colOff>
      <xdr:row>83</xdr:row>
      <xdr:rowOff>17709</xdr:rowOff>
    </xdr:to>
    <xdr:sp macro="" textlink="">
      <xdr:nvSpPr>
        <xdr:cNvPr id="208" name="フローチャート : 判断 207"/>
        <xdr:cNvSpPr/>
      </xdr:nvSpPr>
      <xdr:spPr>
        <a:xfrm>
          <a:off x="1397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2486</xdr:rowOff>
    </xdr:from>
    <xdr:ext cx="762000" cy="259045"/>
    <xdr:sp macro="" textlink="">
      <xdr:nvSpPr>
        <xdr:cNvPr id="209" name="テキスト ボックス 208"/>
        <xdr:cNvSpPr txBox="1"/>
      </xdr:nvSpPr>
      <xdr:spPr>
        <a:xfrm>
          <a:off x="1066800" y="1423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91066</xdr:rowOff>
    </xdr:from>
    <xdr:to>
      <xdr:col>7</xdr:col>
      <xdr:colOff>203200</xdr:colOff>
      <xdr:row>83</xdr:row>
      <xdr:rowOff>21216</xdr:rowOff>
    </xdr:to>
    <xdr:sp macro="" textlink="">
      <xdr:nvSpPr>
        <xdr:cNvPr id="215" name="円/楕円 214"/>
        <xdr:cNvSpPr/>
      </xdr:nvSpPr>
      <xdr:spPr>
        <a:xfrm>
          <a:off x="4902200" y="1414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107593</xdr:rowOff>
    </xdr:from>
    <xdr:ext cx="762000" cy="259045"/>
    <xdr:sp macro="" textlink="">
      <xdr:nvSpPr>
        <xdr:cNvPr id="216" name="人件費・物件費等の状況該当値テキスト"/>
        <xdr:cNvSpPr txBox="1"/>
      </xdr:nvSpPr>
      <xdr:spPr>
        <a:xfrm>
          <a:off x="5041900" y="13995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149,743</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170476</xdr:rowOff>
    </xdr:from>
    <xdr:to>
      <xdr:col>6</xdr:col>
      <xdr:colOff>50800</xdr:colOff>
      <xdr:row>82</xdr:row>
      <xdr:rowOff>100626</xdr:rowOff>
    </xdr:to>
    <xdr:sp macro="" textlink="">
      <xdr:nvSpPr>
        <xdr:cNvPr id="217" name="円/楕円 216"/>
        <xdr:cNvSpPr/>
      </xdr:nvSpPr>
      <xdr:spPr>
        <a:xfrm>
          <a:off x="4064000" y="1405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110803</xdr:rowOff>
    </xdr:from>
    <xdr:ext cx="736600" cy="259045"/>
    <xdr:sp macro="" textlink="">
      <xdr:nvSpPr>
        <xdr:cNvPr id="218" name="テキスト ボックス 217"/>
        <xdr:cNvSpPr txBox="1"/>
      </xdr:nvSpPr>
      <xdr:spPr>
        <a:xfrm>
          <a:off x="3733800" y="13826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138,300</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165683</xdr:rowOff>
    </xdr:from>
    <xdr:to>
      <xdr:col>4</xdr:col>
      <xdr:colOff>533400</xdr:colOff>
      <xdr:row>82</xdr:row>
      <xdr:rowOff>95833</xdr:rowOff>
    </xdr:to>
    <xdr:sp macro="" textlink="">
      <xdr:nvSpPr>
        <xdr:cNvPr id="219" name="円/楕円 218"/>
        <xdr:cNvSpPr/>
      </xdr:nvSpPr>
      <xdr:spPr>
        <a:xfrm>
          <a:off x="3175000" y="1405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106010</xdr:rowOff>
    </xdr:from>
    <xdr:ext cx="762000" cy="259045"/>
    <xdr:sp macro="" textlink="">
      <xdr:nvSpPr>
        <xdr:cNvPr id="220" name="テキスト ボックス 219"/>
        <xdr:cNvSpPr txBox="1"/>
      </xdr:nvSpPr>
      <xdr:spPr>
        <a:xfrm>
          <a:off x="2844800" y="13822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137,704</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118162</xdr:rowOff>
    </xdr:from>
    <xdr:to>
      <xdr:col>3</xdr:col>
      <xdr:colOff>330200</xdr:colOff>
      <xdr:row>82</xdr:row>
      <xdr:rowOff>48312</xdr:rowOff>
    </xdr:to>
    <xdr:sp macro="" textlink="">
      <xdr:nvSpPr>
        <xdr:cNvPr id="221" name="円/楕円 220"/>
        <xdr:cNvSpPr/>
      </xdr:nvSpPr>
      <xdr:spPr>
        <a:xfrm>
          <a:off x="2286000" y="1400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58489</xdr:rowOff>
    </xdr:from>
    <xdr:ext cx="762000" cy="259045"/>
    <xdr:sp macro="" textlink="">
      <xdr:nvSpPr>
        <xdr:cNvPr id="222" name="テキスト ボックス 221"/>
        <xdr:cNvSpPr txBox="1"/>
      </xdr:nvSpPr>
      <xdr:spPr>
        <a:xfrm>
          <a:off x="1955800" y="1377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131,796</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139815</xdr:rowOff>
    </xdr:from>
    <xdr:to>
      <xdr:col>2</xdr:col>
      <xdr:colOff>127000</xdr:colOff>
      <xdr:row>82</xdr:row>
      <xdr:rowOff>69965</xdr:rowOff>
    </xdr:to>
    <xdr:sp macro="" textlink="">
      <xdr:nvSpPr>
        <xdr:cNvPr id="223" name="円/楕円 222"/>
        <xdr:cNvSpPr/>
      </xdr:nvSpPr>
      <xdr:spPr>
        <a:xfrm>
          <a:off x="1397000" y="140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80142</xdr:rowOff>
    </xdr:from>
    <xdr:ext cx="762000" cy="259045"/>
    <xdr:sp macro="" textlink="">
      <xdr:nvSpPr>
        <xdr:cNvPr id="224" name="テキスト ボックス 223"/>
        <xdr:cNvSpPr txBox="1"/>
      </xdr:nvSpPr>
      <xdr:spPr>
        <a:xfrm>
          <a:off x="1066800" y="13796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134,488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ラスパイレス指数は</a:t>
          </a:r>
          <a:r>
            <a:rPr kumimoji="1" lang="en-US" altLang="ja-JP" sz="1300">
              <a:latin typeface="ＭＳ Ｐゴシック"/>
            </a:rPr>
            <a:t>98.8</a:t>
          </a:r>
          <a:r>
            <a:rPr kumimoji="1" lang="ja-JP" altLang="en-US" sz="1300">
              <a:latin typeface="ＭＳ Ｐゴシック"/>
            </a:rPr>
            <a:t>で類似団体より</a:t>
          </a:r>
          <a:r>
            <a:rPr kumimoji="1" lang="en-US" altLang="ja-JP" sz="1300">
              <a:latin typeface="ＭＳ Ｐゴシック"/>
            </a:rPr>
            <a:t>1.0</a:t>
          </a:r>
          <a:r>
            <a:rPr kumimoji="1" lang="ja-JP" altLang="en-US" sz="1300">
              <a:latin typeface="ＭＳ Ｐゴシック"/>
            </a:rPr>
            <a:t>ポイント上回っている。また、平成</a:t>
          </a:r>
          <a:r>
            <a:rPr kumimoji="1" lang="en-US" altLang="ja-JP" sz="1300">
              <a:latin typeface="ＭＳ Ｐゴシック"/>
            </a:rPr>
            <a:t>24</a:t>
          </a:r>
          <a:r>
            <a:rPr kumimoji="1" lang="ja-JP" altLang="en-US" sz="1300">
              <a:latin typeface="ＭＳ Ｐゴシック"/>
            </a:rPr>
            <a:t>年度以降大きく減少しているのは、「国家公務員の給与の改定及び臨時特例に関する法律」の施行により実施された国家公務員の給与削減措置の終了に伴うものである。</a:t>
          </a:r>
          <a:endParaRPr kumimoji="1" lang="en-US" altLang="ja-JP" sz="1300">
            <a:latin typeface="ＭＳ Ｐゴシック"/>
          </a:endParaRPr>
        </a:p>
        <a:p>
          <a:r>
            <a:rPr kumimoji="1" lang="ja-JP" altLang="en-US" sz="1300">
              <a:latin typeface="ＭＳ Ｐゴシック"/>
            </a:rPr>
            <a:t>　給与水準は、地方公務員法に基づき、社会情勢を踏まえ適正化を図ってきており、今後も国公準拠原則とし、県人事委員会勧告等も参考に適正な給与水準となるよう努める。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88</xdr:row>
      <xdr:rowOff>152823</xdr:rowOff>
    </xdr:to>
    <xdr:cxnSp macro="">
      <xdr:nvCxnSpPr>
        <xdr:cNvPr id="253" name="直線コネクタ 252"/>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124900</xdr:rowOff>
    </xdr:from>
    <xdr:ext cx="762000" cy="259045"/>
    <xdr:sp macro="" textlink="">
      <xdr:nvSpPr>
        <xdr:cNvPr id="254"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152823</xdr:rowOff>
    </xdr:from>
    <xdr:to>
      <xdr:col>24</xdr:col>
      <xdr:colOff>647700</xdr:colOff>
      <xdr:row>88</xdr:row>
      <xdr:rowOff>152823</xdr:rowOff>
    </xdr:to>
    <xdr:cxnSp macro="">
      <xdr:nvCxnSpPr>
        <xdr:cNvPr id="255" name="直線コネクタ 254"/>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6"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7" name="直線コネクタ 256"/>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165946</xdr:rowOff>
    </xdr:from>
    <xdr:to>
      <xdr:col>24</xdr:col>
      <xdr:colOff>558800</xdr:colOff>
      <xdr:row>87</xdr:row>
      <xdr:rowOff>18627</xdr:rowOff>
    </xdr:to>
    <xdr:cxnSp macro="">
      <xdr:nvCxnSpPr>
        <xdr:cNvPr id="258" name="直線コネクタ 257"/>
        <xdr:cNvCxnSpPr/>
      </xdr:nvCxnSpPr>
      <xdr:spPr>
        <a:xfrm flipV="1">
          <a:off x="16179800" y="1491064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51240</xdr:rowOff>
    </xdr:from>
    <xdr:ext cx="762000" cy="259045"/>
    <xdr:sp macro="" textlink="">
      <xdr:nvSpPr>
        <xdr:cNvPr id="259" name="給与水準   （国との比較）平均値テキスト"/>
        <xdr:cNvSpPr txBox="1"/>
      </xdr:nvSpPr>
      <xdr:spPr>
        <a:xfrm>
          <a:off x="17106900" y="1462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34713</xdr:rowOff>
    </xdr:from>
    <xdr:to>
      <xdr:col>24</xdr:col>
      <xdr:colOff>609600</xdr:colOff>
      <xdr:row>86</xdr:row>
      <xdr:rowOff>136313</xdr:rowOff>
    </xdr:to>
    <xdr:sp macro="" textlink="">
      <xdr:nvSpPr>
        <xdr:cNvPr id="260" name="フローチャート : 判断 259"/>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87</xdr:row>
      <xdr:rowOff>18627</xdr:rowOff>
    </xdr:from>
    <xdr:to>
      <xdr:col>23</xdr:col>
      <xdr:colOff>406400</xdr:colOff>
      <xdr:row>87</xdr:row>
      <xdr:rowOff>18627</xdr:rowOff>
    </xdr:to>
    <xdr:cxnSp macro="">
      <xdr:nvCxnSpPr>
        <xdr:cNvPr id="261" name="直線コネクタ 260"/>
        <xdr:cNvCxnSpPr/>
      </xdr:nvCxnSpPr>
      <xdr:spPr>
        <a:xfrm>
          <a:off x="15290800" y="149347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34713</xdr:rowOff>
    </xdr:from>
    <xdr:to>
      <xdr:col>23</xdr:col>
      <xdr:colOff>457200</xdr:colOff>
      <xdr:row>86</xdr:row>
      <xdr:rowOff>136313</xdr:rowOff>
    </xdr:to>
    <xdr:sp macro="" textlink="">
      <xdr:nvSpPr>
        <xdr:cNvPr id="262" name="フローチャート : 判断 261"/>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146490</xdr:rowOff>
    </xdr:from>
    <xdr:ext cx="736600" cy="259045"/>
    <xdr:sp macro="" textlink="">
      <xdr:nvSpPr>
        <xdr:cNvPr id="263" name="テキスト ボックス 262"/>
        <xdr:cNvSpPr txBox="1"/>
      </xdr:nvSpPr>
      <xdr:spPr>
        <a:xfrm>
          <a:off x="15798800" y="1454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93557</xdr:rowOff>
    </xdr:from>
    <xdr:to>
      <xdr:col>22</xdr:col>
      <xdr:colOff>203200</xdr:colOff>
      <xdr:row>87</xdr:row>
      <xdr:rowOff>18627</xdr:rowOff>
    </xdr:to>
    <xdr:cxnSp macro="">
      <xdr:nvCxnSpPr>
        <xdr:cNvPr id="264" name="直線コネクタ 263"/>
        <xdr:cNvCxnSpPr/>
      </xdr:nvCxnSpPr>
      <xdr:spPr>
        <a:xfrm>
          <a:off x="14401800" y="1483825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141816</xdr:rowOff>
    </xdr:from>
    <xdr:to>
      <xdr:col>22</xdr:col>
      <xdr:colOff>254000</xdr:colOff>
      <xdr:row>86</xdr:row>
      <xdr:rowOff>71966</xdr:rowOff>
    </xdr:to>
    <xdr:sp macro="" textlink="">
      <xdr:nvSpPr>
        <xdr:cNvPr id="265" name="フローチャート : 判断 264"/>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82143</xdr:rowOff>
    </xdr:from>
    <xdr:ext cx="762000" cy="259045"/>
    <xdr:sp macro="" textlink="">
      <xdr:nvSpPr>
        <xdr:cNvPr id="266" name="テキスト ボックス 265"/>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93557</xdr:rowOff>
    </xdr:from>
    <xdr:to>
      <xdr:col>21</xdr:col>
      <xdr:colOff>0</xdr:colOff>
      <xdr:row>90</xdr:row>
      <xdr:rowOff>67311</xdr:rowOff>
    </xdr:to>
    <xdr:cxnSp macro="">
      <xdr:nvCxnSpPr>
        <xdr:cNvPr id="267" name="直線コネクタ 266"/>
        <xdr:cNvCxnSpPr/>
      </xdr:nvCxnSpPr>
      <xdr:spPr>
        <a:xfrm flipV="1">
          <a:off x="13512800" y="14838257"/>
          <a:ext cx="889000" cy="659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125730</xdr:rowOff>
    </xdr:from>
    <xdr:to>
      <xdr:col>21</xdr:col>
      <xdr:colOff>50800</xdr:colOff>
      <xdr:row>86</xdr:row>
      <xdr:rowOff>55880</xdr:rowOff>
    </xdr:to>
    <xdr:sp macro="" textlink="">
      <xdr:nvSpPr>
        <xdr:cNvPr id="268" name="フローチャート : 判断 267"/>
        <xdr:cNvSpPr/>
      </xdr:nvSpPr>
      <xdr:spPr>
        <a:xfrm>
          <a:off x="14351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66057</xdr:rowOff>
    </xdr:from>
    <xdr:ext cx="762000" cy="259045"/>
    <xdr:sp macro="" textlink="">
      <xdr:nvSpPr>
        <xdr:cNvPr id="269" name="テキスト ボックス 268"/>
        <xdr:cNvSpPr txBox="1"/>
      </xdr:nvSpPr>
      <xdr:spPr>
        <a:xfrm>
          <a:off x="14020800" y="1446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67311</xdr:rowOff>
    </xdr:from>
    <xdr:to>
      <xdr:col>19</xdr:col>
      <xdr:colOff>533400</xdr:colOff>
      <xdr:row>89</xdr:row>
      <xdr:rowOff>168911</xdr:rowOff>
    </xdr:to>
    <xdr:sp macro="" textlink="">
      <xdr:nvSpPr>
        <xdr:cNvPr id="270" name="フローチャート : 判断 269"/>
        <xdr:cNvSpPr/>
      </xdr:nvSpPr>
      <xdr:spPr>
        <a:xfrm>
          <a:off x="13462000" y="1532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7638</xdr:rowOff>
    </xdr:from>
    <xdr:ext cx="762000" cy="259045"/>
    <xdr:sp macro="" textlink="">
      <xdr:nvSpPr>
        <xdr:cNvPr id="271" name="テキスト ボックス 270"/>
        <xdr:cNvSpPr txBox="1"/>
      </xdr:nvSpPr>
      <xdr:spPr>
        <a:xfrm>
          <a:off x="13131800" y="1509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86</xdr:row>
      <xdr:rowOff>115146</xdr:rowOff>
    </xdr:from>
    <xdr:to>
      <xdr:col>24</xdr:col>
      <xdr:colOff>609600</xdr:colOff>
      <xdr:row>87</xdr:row>
      <xdr:rowOff>45296</xdr:rowOff>
    </xdr:to>
    <xdr:sp macro="" textlink="">
      <xdr:nvSpPr>
        <xdr:cNvPr id="277" name="円/楕円 276"/>
        <xdr:cNvSpPr/>
      </xdr:nvSpPr>
      <xdr:spPr>
        <a:xfrm>
          <a:off x="169672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86</xdr:row>
      <xdr:rowOff>87223</xdr:rowOff>
    </xdr:from>
    <xdr:ext cx="762000" cy="259045"/>
    <xdr:sp macro="" textlink="">
      <xdr:nvSpPr>
        <xdr:cNvPr id="278" name="給与水準   （国との比較）該当値テキスト"/>
        <xdr:cNvSpPr txBox="1"/>
      </xdr:nvSpPr>
      <xdr:spPr>
        <a:xfrm>
          <a:off x="17106900" y="1483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139277</xdr:rowOff>
    </xdr:from>
    <xdr:to>
      <xdr:col>23</xdr:col>
      <xdr:colOff>457200</xdr:colOff>
      <xdr:row>87</xdr:row>
      <xdr:rowOff>69427</xdr:rowOff>
    </xdr:to>
    <xdr:sp macro="" textlink="">
      <xdr:nvSpPr>
        <xdr:cNvPr id="279" name="円/楕円 278"/>
        <xdr:cNvSpPr/>
      </xdr:nvSpPr>
      <xdr:spPr>
        <a:xfrm>
          <a:off x="16129000" y="14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87</xdr:row>
      <xdr:rowOff>54204</xdr:rowOff>
    </xdr:from>
    <xdr:ext cx="736600" cy="259045"/>
    <xdr:sp macro="" textlink="">
      <xdr:nvSpPr>
        <xdr:cNvPr id="280" name="テキスト ボックス 279"/>
        <xdr:cNvSpPr txBox="1"/>
      </xdr:nvSpPr>
      <xdr:spPr>
        <a:xfrm>
          <a:off x="15798800" y="1497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139277</xdr:rowOff>
    </xdr:from>
    <xdr:to>
      <xdr:col>22</xdr:col>
      <xdr:colOff>254000</xdr:colOff>
      <xdr:row>87</xdr:row>
      <xdr:rowOff>69427</xdr:rowOff>
    </xdr:to>
    <xdr:sp macro="" textlink="">
      <xdr:nvSpPr>
        <xdr:cNvPr id="281" name="円/楕円 280"/>
        <xdr:cNvSpPr/>
      </xdr:nvSpPr>
      <xdr:spPr>
        <a:xfrm>
          <a:off x="15240000" y="14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54204</xdr:rowOff>
    </xdr:from>
    <xdr:ext cx="762000" cy="259045"/>
    <xdr:sp macro="" textlink="">
      <xdr:nvSpPr>
        <xdr:cNvPr id="282" name="テキスト ボックス 281"/>
        <xdr:cNvSpPr txBox="1"/>
      </xdr:nvSpPr>
      <xdr:spPr>
        <a:xfrm>
          <a:off x="14909800" y="1497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42757</xdr:rowOff>
    </xdr:from>
    <xdr:to>
      <xdr:col>21</xdr:col>
      <xdr:colOff>50800</xdr:colOff>
      <xdr:row>86</xdr:row>
      <xdr:rowOff>144357</xdr:rowOff>
    </xdr:to>
    <xdr:sp macro="" textlink="">
      <xdr:nvSpPr>
        <xdr:cNvPr id="283" name="円/楕円 282"/>
        <xdr:cNvSpPr/>
      </xdr:nvSpPr>
      <xdr:spPr>
        <a:xfrm>
          <a:off x="14351000" y="147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129134</xdr:rowOff>
    </xdr:from>
    <xdr:ext cx="762000" cy="259045"/>
    <xdr:sp macro="" textlink="">
      <xdr:nvSpPr>
        <xdr:cNvPr id="284" name="テキスト ボックス 283"/>
        <xdr:cNvSpPr txBox="1"/>
      </xdr:nvSpPr>
      <xdr:spPr>
        <a:xfrm>
          <a:off x="14020800" y="1487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19</xdr:col>
      <xdr:colOff>431800</xdr:colOff>
      <xdr:row>90</xdr:row>
      <xdr:rowOff>16511</xdr:rowOff>
    </xdr:from>
    <xdr:to>
      <xdr:col>19</xdr:col>
      <xdr:colOff>533400</xdr:colOff>
      <xdr:row>90</xdr:row>
      <xdr:rowOff>118111</xdr:rowOff>
    </xdr:to>
    <xdr:sp macro="" textlink="">
      <xdr:nvSpPr>
        <xdr:cNvPr id="285" name="円/楕円 284"/>
        <xdr:cNvSpPr/>
      </xdr:nvSpPr>
      <xdr:spPr>
        <a:xfrm>
          <a:off x="13462000" y="1544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102888</xdr:rowOff>
    </xdr:from>
    <xdr:ext cx="762000" cy="259045"/>
    <xdr:sp macro="" textlink="">
      <xdr:nvSpPr>
        <xdr:cNvPr id="286" name="テキスト ボックス 285"/>
        <xdr:cNvSpPr txBox="1"/>
      </xdr:nvSpPr>
      <xdr:spPr>
        <a:xfrm>
          <a:off x="13131800" y="1553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16</a:t>
          </a:r>
          <a:r>
            <a:rPr kumimoji="1" lang="ja-JP" altLang="en-US" sz="1300">
              <a:latin typeface="ＭＳ Ｐゴシック"/>
            </a:rPr>
            <a:t>年度合併当初の職員数は</a:t>
          </a:r>
          <a:r>
            <a:rPr kumimoji="1" lang="en-US" altLang="ja-JP" sz="1300">
              <a:latin typeface="ＭＳ Ｐゴシック"/>
            </a:rPr>
            <a:t>413</a:t>
          </a:r>
          <a:r>
            <a:rPr kumimoji="1" lang="ja-JP" altLang="en-US" sz="1300">
              <a:latin typeface="ＭＳ Ｐゴシック"/>
            </a:rPr>
            <a:t>人で人口</a:t>
          </a:r>
          <a:r>
            <a:rPr kumimoji="1" lang="en-US" altLang="ja-JP" sz="1300">
              <a:latin typeface="ＭＳ Ｐゴシック"/>
            </a:rPr>
            <a:t>1,000</a:t>
          </a:r>
          <a:r>
            <a:rPr kumimoji="1" lang="ja-JP" altLang="en-US" sz="1300">
              <a:latin typeface="ＭＳ Ｐゴシック"/>
            </a:rPr>
            <a:t>人当たり職員数が多かったことから、定員適正化計画に沿って新規採用職員数の抑制、勧奨退職を勧めたこと、窓口業務の民間委託及び及び公共施設の指定管理者制度の導入により、平成</a:t>
          </a:r>
          <a:r>
            <a:rPr kumimoji="1" lang="en-US" altLang="ja-JP" sz="1300">
              <a:latin typeface="ＭＳ Ｐゴシック"/>
            </a:rPr>
            <a:t>24</a:t>
          </a:r>
          <a:r>
            <a:rPr kumimoji="1" lang="ja-JP" altLang="en-US" sz="1300">
              <a:latin typeface="ＭＳ Ｐゴシック"/>
            </a:rPr>
            <a:t>年度には人口</a:t>
          </a:r>
          <a:r>
            <a:rPr kumimoji="1" lang="en-US" altLang="ja-JP" sz="1300">
              <a:latin typeface="ＭＳ Ｐゴシック"/>
            </a:rPr>
            <a:t>1,000</a:t>
          </a:r>
          <a:r>
            <a:rPr kumimoji="1" lang="ja-JP" altLang="en-US" sz="1300">
              <a:latin typeface="ＭＳ Ｐゴシック"/>
            </a:rPr>
            <a:t>人当たり</a:t>
          </a:r>
          <a:r>
            <a:rPr kumimoji="1" lang="en-US" altLang="ja-JP" sz="1300">
              <a:latin typeface="ＭＳ Ｐゴシック"/>
            </a:rPr>
            <a:t>9.14</a:t>
          </a:r>
          <a:r>
            <a:rPr kumimoji="1" lang="ja-JP" altLang="en-US" sz="1300">
              <a:latin typeface="ＭＳ Ｐゴシック"/>
            </a:rPr>
            <a:t>人まで改善された。</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年度は新規採用者の増により、前年度比</a:t>
          </a:r>
          <a:r>
            <a:rPr kumimoji="1" lang="en-US" altLang="ja-JP" sz="1300">
              <a:latin typeface="ＭＳ Ｐゴシック"/>
            </a:rPr>
            <a:t>1</a:t>
          </a:r>
          <a:r>
            <a:rPr kumimoji="1" lang="ja-JP" altLang="en-US" sz="1300">
              <a:latin typeface="ＭＳ Ｐゴシック"/>
            </a:rPr>
            <a:t>人増加し</a:t>
          </a:r>
          <a:r>
            <a:rPr kumimoji="1" lang="en-US" altLang="ja-JP" sz="1300">
              <a:latin typeface="ＭＳ Ｐゴシック"/>
            </a:rPr>
            <a:t>277</a:t>
          </a:r>
          <a:r>
            <a:rPr kumimoji="1" lang="ja-JP" altLang="en-US" sz="1300">
              <a:latin typeface="ＭＳ Ｐゴシック"/>
            </a:rPr>
            <a:t>人となり、前年度比</a:t>
          </a:r>
          <a:r>
            <a:rPr kumimoji="1" lang="en-US" altLang="ja-JP" sz="1300">
              <a:latin typeface="ＭＳ Ｐゴシック"/>
            </a:rPr>
            <a:t>0.23</a:t>
          </a:r>
          <a:r>
            <a:rPr kumimoji="1" lang="ja-JP" altLang="en-US" sz="1300">
              <a:latin typeface="ＭＳ Ｐゴシック"/>
            </a:rPr>
            <a:t>ポイント増加</a:t>
          </a:r>
          <a:r>
            <a:rPr kumimoji="1" lang="ja-JP" altLang="en-US" sz="1200">
              <a:latin typeface="ＭＳ Ｐゴシック"/>
            </a:rPr>
            <a:t>して</a:t>
          </a:r>
          <a:r>
            <a:rPr kumimoji="1" lang="ja-JP" altLang="en-US" sz="1300">
              <a:latin typeface="ＭＳ Ｐゴシック"/>
            </a:rPr>
            <a:t>いるが、これは、人員適正化計画に基づくものであり、引き続き適正な定員管理に努める。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123916</xdr:rowOff>
    </xdr:to>
    <xdr:cxnSp macro="">
      <xdr:nvCxnSpPr>
        <xdr:cNvPr id="318" name="直線コネクタ 317"/>
        <xdr:cNvCxnSpPr/>
      </xdr:nvCxnSpPr>
      <xdr:spPr>
        <a:xfrm flipV="1">
          <a:off x="17018000" y="10117062"/>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95993</xdr:rowOff>
    </xdr:from>
    <xdr:ext cx="762000" cy="259045"/>
    <xdr:sp macro="" textlink="">
      <xdr:nvSpPr>
        <xdr:cNvPr id="319" name="定員管理の状況最小値テキスト"/>
        <xdr:cNvSpPr txBox="1"/>
      </xdr:nvSpPr>
      <xdr:spPr>
        <a:xfrm>
          <a:off x="17106900" y="114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16.11</a:t>
          </a:r>
          <a:endParaRPr kumimoji="1" lang="ja-JP" altLang="en-US" sz="1000" b="1">
            <a:latin typeface="ＭＳ Ｐゴシック"/>
          </a:endParaRPr>
        </a:p>
      </xdr:txBody>
    </xdr:sp>
    <xdr:clientData/>
  </xdr:oneCellAnchor>
  <xdr:twoCellAnchor>
    <xdr:from>
      <xdr:col>24</xdr:col>
      <xdr:colOff>469900</xdr:colOff>
      <xdr:row>66</xdr:row>
      <xdr:rowOff>123916</xdr:rowOff>
    </xdr:from>
    <xdr:to>
      <xdr:col>24</xdr:col>
      <xdr:colOff>647700</xdr:colOff>
      <xdr:row>66</xdr:row>
      <xdr:rowOff>123916</xdr:rowOff>
    </xdr:to>
    <xdr:cxnSp macro="">
      <xdr:nvCxnSpPr>
        <xdr:cNvPr id="320" name="直線コネクタ 319"/>
        <xdr:cNvCxnSpPr/>
      </xdr:nvCxnSpPr>
      <xdr:spPr>
        <a:xfrm>
          <a:off x="16929100" y="1143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47897</xdr:rowOff>
    </xdr:from>
    <xdr:to>
      <xdr:col>24</xdr:col>
      <xdr:colOff>558800</xdr:colOff>
      <xdr:row>62</xdr:row>
      <xdr:rowOff>74325</xdr:rowOff>
    </xdr:to>
    <xdr:cxnSp macro="">
      <xdr:nvCxnSpPr>
        <xdr:cNvPr id="323" name="直線コネクタ 322"/>
        <xdr:cNvCxnSpPr/>
      </xdr:nvCxnSpPr>
      <xdr:spPr>
        <a:xfrm>
          <a:off x="16179800" y="10677797"/>
          <a:ext cx="8382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24328</xdr:rowOff>
    </xdr:from>
    <xdr:ext cx="762000" cy="259045"/>
    <xdr:sp macro="" textlink="">
      <xdr:nvSpPr>
        <xdr:cNvPr id="324" name="定員管理の状況平均値テキスト"/>
        <xdr:cNvSpPr txBox="1"/>
      </xdr:nvSpPr>
      <xdr:spPr>
        <a:xfrm>
          <a:off x="17106900" y="1065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9.96</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25" name="フローチャート : 判断 324"/>
        <xdr:cNvSpPr/>
      </xdr:nvSpPr>
      <xdr:spPr>
        <a:xfrm>
          <a:off x="169672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24916</xdr:rowOff>
    </xdr:from>
    <xdr:to>
      <xdr:col>23</xdr:col>
      <xdr:colOff>406400</xdr:colOff>
      <xdr:row>62</xdr:row>
      <xdr:rowOff>47897</xdr:rowOff>
    </xdr:to>
    <xdr:cxnSp macro="">
      <xdr:nvCxnSpPr>
        <xdr:cNvPr id="326" name="直線コネクタ 325"/>
        <xdr:cNvCxnSpPr/>
      </xdr:nvCxnSpPr>
      <xdr:spPr>
        <a:xfrm>
          <a:off x="15290800" y="1065481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35016</xdr:rowOff>
    </xdr:from>
    <xdr:to>
      <xdr:col>23</xdr:col>
      <xdr:colOff>457200</xdr:colOff>
      <xdr:row>62</xdr:row>
      <xdr:rowOff>136616</xdr:rowOff>
    </xdr:to>
    <xdr:sp macro="" textlink="">
      <xdr:nvSpPr>
        <xdr:cNvPr id="327" name="フローチャート : 判断 326"/>
        <xdr:cNvSpPr/>
      </xdr:nvSpPr>
      <xdr:spPr>
        <a:xfrm>
          <a:off x="16129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121393</xdr:rowOff>
    </xdr:from>
    <xdr:ext cx="736600" cy="259045"/>
    <xdr:sp macro="" textlink="">
      <xdr:nvSpPr>
        <xdr:cNvPr id="328" name="テキスト ボックス 327"/>
        <xdr:cNvSpPr txBox="1"/>
      </xdr:nvSpPr>
      <xdr:spPr>
        <a:xfrm>
          <a:off x="15798800" y="10751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12277</xdr:rowOff>
    </xdr:from>
    <xdr:to>
      <xdr:col>22</xdr:col>
      <xdr:colOff>203200</xdr:colOff>
      <xdr:row>62</xdr:row>
      <xdr:rowOff>24916</xdr:rowOff>
    </xdr:to>
    <xdr:cxnSp macro="">
      <xdr:nvCxnSpPr>
        <xdr:cNvPr id="329" name="直線コネクタ 328"/>
        <xdr:cNvCxnSpPr/>
      </xdr:nvCxnSpPr>
      <xdr:spPr>
        <a:xfrm>
          <a:off x="14401800" y="10642177"/>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158206</xdr:rowOff>
    </xdr:from>
    <xdr:to>
      <xdr:col>22</xdr:col>
      <xdr:colOff>254000</xdr:colOff>
      <xdr:row>62</xdr:row>
      <xdr:rowOff>88356</xdr:rowOff>
    </xdr:to>
    <xdr:sp macro="" textlink="">
      <xdr:nvSpPr>
        <xdr:cNvPr id="330" name="フローチャート : 判断 329"/>
        <xdr:cNvSpPr/>
      </xdr:nvSpPr>
      <xdr:spPr>
        <a:xfrm>
          <a:off x="15240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73133</xdr:rowOff>
    </xdr:from>
    <xdr:ext cx="762000" cy="259045"/>
    <xdr:sp macro="" textlink="">
      <xdr:nvSpPr>
        <xdr:cNvPr id="331" name="テキスト ボックス 330"/>
        <xdr:cNvSpPr txBox="1"/>
      </xdr:nvSpPr>
      <xdr:spPr>
        <a:xfrm>
          <a:off x="14909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8830</xdr:rowOff>
    </xdr:from>
    <xdr:to>
      <xdr:col>21</xdr:col>
      <xdr:colOff>0</xdr:colOff>
      <xdr:row>62</xdr:row>
      <xdr:rowOff>12277</xdr:rowOff>
    </xdr:to>
    <xdr:cxnSp macro="">
      <xdr:nvCxnSpPr>
        <xdr:cNvPr id="332" name="直線コネクタ 331"/>
        <xdr:cNvCxnSpPr/>
      </xdr:nvCxnSpPr>
      <xdr:spPr>
        <a:xfrm>
          <a:off x="13512800" y="1063873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154759</xdr:rowOff>
    </xdr:from>
    <xdr:to>
      <xdr:col>21</xdr:col>
      <xdr:colOff>50800</xdr:colOff>
      <xdr:row>62</xdr:row>
      <xdr:rowOff>84909</xdr:rowOff>
    </xdr:to>
    <xdr:sp macro="" textlink="">
      <xdr:nvSpPr>
        <xdr:cNvPr id="333" name="フローチャート : 判断 332"/>
        <xdr:cNvSpPr/>
      </xdr:nvSpPr>
      <xdr:spPr>
        <a:xfrm>
          <a:off x="14351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69686</xdr:rowOff>
    </xdr:from>
    <xdr:ext cx="762000" cy="259045"/>
    <xdr:sp macro="" textlink="">
      <xdr:nvSpPr>
        <xdr:cNvPr id="334" name="テキスト ボックス 333"/>
        <xdr:cNvSpPr txBox="1"/>
      </xdr:nvSpPr>
      <xdr:spPr>
        <a:xfrm>
          <a:off x="14020800" y="1069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159355</xdr:rowOff>
    </xdr:from>
    <xdr:to>
      <xdr:col>19</xdr:col>
      <xdr:colOff>533400</xdr:colOff>
      <xdr:row>62</xdr:row>
      <xdr:rowOff>89505</xdr:rowOff>
    </xdr:to>
    <xdr:sp macro="" textlink="">
      <xdr:nvSpPr>
        <xdr:cNvPr id="335" name="フローチャート : 判断 334"/>
        <xdr:cNvSpPr/>
      </xdr:nvSpPr>
      <xdr:spPr>
        <a:xfrm>
          <a:off x="13462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74282</xdr:rowOff>
    </xdr:from>
    <xdr:ext cx="762000" cy="259045"/>
    <xdr:sp macro="" textlink="">
      <xdr:nvSpPr>
        <xdr:cNvPr id="336" name="テキスト ボックス 335"/>
        <xdr:cNvSpPr txBox="1"/>
      </xdr:nvSpPr>
      <xdr:spPr>
        <a:xfrm>
          <a:off x="13131800" y="107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23525</xdr:rowOff>
    </xdr:from>
    <xdr:to>
      <xdr:col>24</xdr:col>
      <xdr:colOff>609600</xdr:colOff>
      <xdr:row>62</xdr:row>
      <xdr:rowOff>125125</xdr:rowOff>
    </xdr:to>
    <xdr:sp macro="" textlink="">
      <xdr:nvSpPr>
        <xdr:cNvPr id="342" name="円/楕円 341"/>
        <xdr:cNvSpPr/>
      </xdr:nvSpPr>
      <xdr:spPr>
        <a:xfrm>
          <a:off x="16967200" y="1065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40052</xdr:rowOff>
    </xdr:from>
    <xdr:ext cx="762000" cy="259045"/>
    <xdr:sp macro="" textlink="">
      <xdr:nvSpPr>
        <xdr:cNvPr id="343" name="定員管理の状況該当値テキスト"/>
        <xdr:cNvSpPr txBox="1"/>
      </xdr:nvSpPr>
      <xdr:spPr>
        <a:xfrm>
          <a:off x="17106900" y="1049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168547</xdr:rowOff>
    </xdr:from>
    <xdr:to>
      <xdr:col>23</xdr:col>
      <xdr:colOff>457200</xdr:colOff>
      <xdr:row>62</xdr:row>
      <xdr:rowOff>98697</xdr:rowOff>
    </xdr:to>
    <xdr:sp macro="" textlink="">
      <xdr:nvSpPr>
        <xdr:cNvPr id="344" name="円/楕円 343"/>
        <xdr:cNvSpPr/>
      </xdr:nvSpPr>
      <xdr:spPr>
        <a:xfrm>
          <a:off x="16129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108874</xdr:rowOff>
    </xdr:from>
    <xdr:ext cx="736600" cy="259045"/>
    <xdr:sp macro="" textlink="">
      <xdr:nvSpPr>
        <xdr:cNvPr id="345" name="テキスト ボックス 344"/>
        <xdr:cNvSpPr txBox="1"/>
      </xdr:nvSpPr>
      <xdr:spPr>
        <a:xfrm>
          <a:off x="15798800" y="10395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145566</xdr:rowOff>
    </xdr:from>
    <xdr:to>
      <xdr:col>22</xdr:col>
      <xdr:colOff>254000</xdr:colOff>
      <xdr:row>62</xdr:row>
      <xdr:rowOff>75716</xdr:rowOff>
    </xdr:to>
    <xdr:sp macro="" textlink="">
      <xdr:nvSpPr>
        <xdr:cNvPr id="346" name="円/楕円 345"/>
        <xdr:cNvSpPr/>
      </xdr:nvSpPr>
      <xdr:spPr>
        <a:xfrm>
          <a:off x="15240000" y="106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85893</xdr:rowOff>
    </xdr:from>
    <xdr:ext cx="762000" cy="259045"/>
    <xdr:sp macro="" textlink="">
      <xdr:nvSpPr>
        <xdr:cNvPr id="347" name="テキスト ボックス 346"/>
        <xdr:cNvSpPr txBox="1"/>
      </xdr:nvSpPr>
      <xdr:spPr>
        <a:xfrm>
          <a:off x="14909800" y="1037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132927</xdr:rowOff>
    </xdr:from>
    <xdr:to>
      <xdr:col>21</xdr:col>
      <xdr:colOff>50800</xdr:colOff>
      <xdr:row>62</xdr:row>
      <xdr:rowOff>63077</xdr:rowOff>
    </xdr:to>
    <xdr:sp macro="" textlink="">
      <xdr:nvSpPr>
        <xdr:cNvPr id="348" name="円/楕円 347"/>
        <xdr:cNvSpPr/>
      </xdr:nvSpPr>
      <xdr:spPr>
        <a:xfrm>
          <a:off x="14351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73254</xdr:rowOff>
    </xdr:from>
    <xdr:ext cx="762000" cy="259045"/>
    <xdr:sp macro="" textlink="">
      <xdr:nvSpPr>
        <xdr:cNvPr id="349" name="テキスト ボックス 348"/>
        <xdr:cNvSpPr txBox="1"/>
      </xdr:nvSpPr>
      <xdr:spPr>
        <a:xfrm>
          <a:off x="14020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129480</xdr:rowOff>
    </xdr:from>
    <xdr:to>
      <xdr:col>19</xdr:col>
      <xdr:colOff>533400</xdr:colOff>
      <xdr:row>62</xdr:row>
      <xdr:rowOff>59630</xdr:rowOff>
    </xdr:to>
    <xdr:sp macro="" textlink="">
      <xdr:nvSpPr>
        <xdr:cNvPr id="350" name="円/楕円 349"/>
        <xdr:cNvSpPr/>
      </xdr:nvSpPr>
      <xdr:spPr>
        <a:xfrm>
          <a:off x="13462000" y="1058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69807</xdr:rowOff>
    </xdr:from>
    <xdr:ext cx="762000" cy="259045"/>
    <xdr:sp macro="" textlink="">
      <xdr:nvSpPr>
        <xdr:cNvPr id="351" name="テキスト ボックス 350"/>
        <xdr:cNvSpPr txBox="1"/>
      </xdr:nvSpPr>
      <xdr:spPr>
        <a:xfrm>
          <a:off x="13131800" y="1035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19</a:t>
          </a:r>
          <a:r>
            <a:rPr kumimoji="1" lang="ja-JP" altLang="en-US" sz="1300">
              <a:latin typeface="ＭＳ Ｐゴシック"/>
            </a:rPr>
            <a:t>年度から</a:t>
          </a:r>
          <a:r>
            <a:rPr kumimoji="1" lang="en-US" altLang="ja-JP" sz="1300">
              <a:latin typeface="ＭＳ Ｐゴシック"/>
            </a:rPr>
            <a:t>21</a:t>
          </a:r>
          <a:r>
            <a:rPr kumimoji="1" lang="ja-JP" altLang="en-US" sz="1300">
              <a:latin typeface="ＭＳ Ｐゴシック"/>
            </a:rPr>
            <a:t>年度に</a:t>
          </a:r>
          <a:r>
            <a:rPr kumimoji="1" lang="ja-JP" altLang="en-US" sz="1200">
              <a:latin typeface="ＭＳ Ｐゴシック"/>
            </a:rPr>
            <a:t>公的</a:t>
          </a:r>
          <a:r>
            <a:rPr kumimoji="1" lang="ja-JP" altLang="en-US" sz="1300">
              <a:latin typeface="ＭＳ Ｐゴシック"/>
            </a:rPr>
            <a:t>資金の補償金免除繰上償還を行い、その後も地方債の発行総額の抑制をしている。また、平成</a:t>
          </a:r>
          <a:r>
            <a:rPr kumimoji="1" lang="en-US" altLang="ja-JP" sz="1300">
              <a:latin typeface="ＭＳ Ｐゴシック"/>
            </a:rPr>
            <a:t>26</a:t>
          </a:r>
          <a:r>
            <a:rPr kumimoji="1" lang="ja-JP" altLang="en-US" sz="1300">
              <a:latin typeface="ＭＳ Ｐゴシック"/>
            </a:rPr>
            <a:t>年度に民間資金の繰上償還を行ったことにより、平成</a:t>
          </a:r>
          <a:r>
            <a:rPr kumimoji="1" lang="en-US" altLang="ja-JP" sz="1300">
              <a:latin typeface="ＭＳ Ｐゴシック"/>
            </a:rPr>
            <a:t>27</a:t>
          </a:r>
          <a:r>
            <a:rPr kumimoji="1" lang="ja-JP" altLang="en-US" sz="1200">
              <a:latin typeface="ＭＳ Ｐゴシック"/>
            </a:rPr>
            <a:t>年度</a:t>
          </a:r>
          <a:r>
            <a:rPr kumimoji="1" lang="ja-JP" altLang="en-US" sz="1300">
              <a:latin typeface="ＭＳ Ｐゴシック"/>
            </a:rPr>
            <a:t>と比較して</a:t>
          </a:r>
          <a:r>
            <a:rPr kumimoji="1" lang="en-US" altLang="ja-JP" sz="1300">
              <a:latin typeface="ＭＳ Ｐゴシック"/>
            </a:rPr>
            <a:t>0.6</a:t>
          </a:r>
          <a:r>
            <a:rPr kumimoji="1" lang="ja-JP" altLang="en-US" sz="1300">
              <a:latin typeface="ＭＳ Ｐゴシック"/>
            </a:rPr>
            <a:t>ポイント改善し</a:t>
          </a:r>
          <a:r>
            <a:rPr kumimoji="1" lang="en-US" altLang="ja-JP" sz="1300">
              <a:latin typeface="ＭＳ Ｐゴシック"/>
            </a:rPr>
            <a:t>11.7</a:t>
          </a:r>
          <a:r>
            <a:rPr kumimoji="1" lang="ja-JP" altLang="en-US" sz="1300">
              <a:latin typeface="ＭＳ Ｐゴシック"/>
            </a:rPr>
            <a:t>％となっている。</a:t>
          </a:r>
          <a:endParaRPr kumimoji="1" lang="en-US" altLang="ja-JP" sz="1300">
            <a:latin typeface="ＭＳ Ｐゴシック"/>
          </a:endParaRPr>
        </a:p>
        <a:p>
          <a:r>
            <a:rPr kumimoji="1" lang="ja-JP" altLang="en-US" sz="1300">
              <a:latin typeface="ＭＳ Ｐゴシック"/>
            </a:rPr>
            <a:t>　主な要因としては、元利償還金の減少によるものであり、引き続き、地方債発行額の抑制や民間資金等の繰上償還による公債費の削減に努める。</a:t>
          </a: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62759</xdr:rowOff>
    </xdr:from>
    <xdr:to>
      <xdr:col>24</xdr:col>
      <xdr:colOff>558800</xdr:colOff>
      <xdr:row>45</xdr:row>
      <xdr:rowOff>9737</xdr:rowOff>
    </xdr:to>
    <xdr:cxnSp macro="">
      <xdr:nvCxnSpPr>
        <xdr:cNvPr id="380" name="直線コネクタ 379"/>
        <xdr:cNvCxnSpPr/>
      </xdr:nvCxnSpPr>
      <xdr:spPr>
        <a:xfrm flipV="1">
          <a:off x="17018000" y="623495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153264</xdr:rowOff>
    </xdr:from>
    <xdr:ext cx="762000" cy="259045"/>
    <xdr:sp macro="" textlink="">
      <xdr:nvSpPr>
        <xdr:cNvPr id="381"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24</xdr:col>
      <xdr:colOff>469900</xdr:colOff>
      <xdr:row>45</xdr:row>
      <xdr:rowOff>9737</xdr:rowOff>
    </xdr:from>
    <xdr:to>
      <xdr:col>24</xdr:col>
      <xdr:colOff>647700</xdr:colOff>
      <xdr:row>45</xdr:row>
      <xdr:rowOff>9737</xdr:rowOff>
    </xdr:to>
    <xdr:cxnSp macro="">
      <xdr:nvCxnSpPr>
        <xdr:cNvPr id="382" name="直線コネクタ 381"/>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149136</xdr:rowOff>
    </xdr:from>
    <xdr:ext cx="762000" cy="259045"/>
    <xdr:sp macro="" textlink="">
      <xdr:nvSpPr>
        <xdr:cNvPr id="383" name="公債費負担の状況最大値テキスト"/>
        <xdr:cNvSpPr txBox="1"/>
      </xdr:nvSpPr>
      <xdr:spPr>
        <a:xfrm>
          <a:off x="17106900" y="597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62759</xdr:rowOff>
    </xdr:from>
    <xdr:to>
      <xdr:col>24</xdr:col>
      <xdr:colOff>647700</xdr:colOff>
      <xdr:row>36</xdr:row>
      <xdr:rowOff>62759</xdr:rowOff>
    </xdr:to>
    <xdr:cxnSp macro="">
      <xdr:nvCxnSpPr>
        <xdr:cNvPr id="384" name="直線コネクタ 383"/>
        <xdr:cNvCxnSpPr/>
      </xdr:nvCxnSpPr>
      <xdr:spPr>
        <a:xfrm>
          <a:off x="16929100" y="6234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72284</xdr:rowOff>
    </xdr:from>
    <xdr:to>
      <xdr:col>24</xdr:col>
      <xdr:colOff>558800</xdr:colOff>
      <xdr:row>37</xdr:row>
      <xdr:rowOff>84349</xdr:rowOff>
    </xdr:to>
    <xdr:cxnSp macro="">
      <xdr:nvCxnSpPr>
        <xdr:cNvPr id="385" name="直線コネクタ 384"/>
        <xdr:cNvCxnSpPr/>
      </xdr:nvCxnSpPr>
      <xdr:spPr>
        <a:xfrm flipV="1">
          <a:off x="16179800" y="6415934"/>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3827</xdr:rowOff>
    </xdr:from>
    <xdr:ext cx="762000" cy="259045"/>
    <xdr:sp macro="" textlink="">
      <xdr:nvSpPr>
        <xdr:cNvPr id="386" name="公債費負担の状況平均値テキスト"/>
        <xdr:cNvSpPr txBox="1"/>
      </xdr:nvSpPr>
      <xdr:spPr>
        <a:xfrm>
          <a:off x="17106900" y="6176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36</xdr:row>
      <xdr:rowOff>158750</xdr:rowOff>
    </xdr:from>
    <xdr:to>
      <xdr:col>24</xdr:col>
      <xdr:colOff>609600</xdr:colOff>
      <xdr:row>37</xdr:row>
      <xdr:rowOff>88900</xdr:rowOff>
    </xdr:to>
    <xdr:sp macro="" textlink="">
      <xdr:nvSpPr>
        <xdr:cNvPr id="387" name="フローチャート : 判断 386"/>
        <xdr:cNvSpPr/>
      </xdr:nvSpPr>
      <xdr:spPr>
        <a:xfrm>
          <a:off x="169672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84349</xdr:rowOff>
    </xdr:from>
    <xdr:to>
      <xdr:col>23</xdr:col>
      <xdr:colOff>406400</xdr:colOff>
      <xdr:row>37</xdr:row>
      <xdr:rowOff>94403</xdr:rowOff>
    </xdr:to>
    <xdr:cxnSp macro="">
      <xdr:nvCxnSpPr>
        <xdr:cNvPr id="388" name="直線コネクタ 387"/>
        <xdr:cNvCxnSpPr/>
      </xdr:nvCxnSpPr>
      <xdr:spPr>
        <a:xfrm flipV="1">
          <a:off x="15290800" y="642799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1376</xdr:rowOff>
    </xdr:from>
    <xdr:to>
      <xdr:col>23</xdr:col>
      <xdr:colOff>457200</xdr:colOff>
      <xdr:row>37</xdr:row>
      <xdr:rowOff>102976</xdr:rowOff>
    </xdr:to>
    <xdr:sp macro="" textlink="">
      <xdr:nvSpPr>
        <xdr:cNvPr id="389" name="フローチャート : 判断 388"/>
        <xdr:cNvSpPr/>
      </xdr:nvSpPr>
      <xdr:spPr>
        <a:xfrm>
          <a:off x="16129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113153</xdr:rowOff>
    </xdr:from>
    <xdr:ext cx="736600" cy="259045"/>
    <xdr:sp macro="" textlink="">
      <xdr:nvSpPr>
        <xdr:cNvPr id="390" name="テキスト ボックス 389"/>
        <xdr:cNvSpPr txBox="1"/>
      </xdr:nvSpPr>
      <xdr:spPr>
        <a:xfrm>
          <a:off x="15798800" y="6113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94403</xdr:rowOff>
    </xdr:from>
    <xdr:to>
      <xdr:col>22</xdr:col>
      <xdr:colOff>203200</xdr:colOff>
      <xdr:row>37</xdr:row>
      <xdr:rowOff>98425</xdr:rowOff>
    </xdr:to>
    <xdr:cxnSp macro="">
      <xdr:nvCxnSpPr>
        <xdr:cNvPr id="391" name="直線コネクタ 390"/>
        <xdr:cNvCxnSpPr/>
      </xdr:nvCxnSpPr>
      <xdr:spPr>
        <a:xfrm flipV="1">
          <a:off x="14401800" y="643805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9419</xdr:rowOff>
    </xdr:from>
    <xdr:to>
      <xdr:col>22</xdr:col>
      <xdr:colOff>254000</xdr:colOff>
      <xdr:row>37</xdr:row>
      <xdr:rowOff>111019</xdr:rowOff>
    </xdr:to>
    <xdr:sp macro="" textlink="">
      <xdr:nvSpPr>
        <xdr:cNvPr id="392" name="フローチャート : 判断 391"/>
        <xdr:cNvSpPr/>
      </xdr:nvSpPr>
      <xdr:spPr>
        <a:xfrm>
          <a:off x="15240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121196</xdr:rowOff>
    </xdr:from>
    <xdr:ext cx="762000" cy="259045"/>
    <xdr:sp macro="" textlink="">
      <xdr:nvSpPr>
        <xdr:cNvPr id="393" name="テキスト ボックス 392"/>
        <xdr:cNvSpPr txBox="1"/>
      </xdr:nvSpPr>
      <xdr:spPr>
        <a:xfrm>
          <a:off x="14909800" y="612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98425</xdr:rowOff>
    </xdr:from>
    <xdr:to>
      <xdr:col>21</xdr:col>
      <xdr:colOff>0</xdr:colOff>
      <xdr:row>37</xdr:row>
      <xdr:rowOff>98425</xdr:rowOff>
    </xdr:to>
    <xdr:cxnSp macro="">
      <xdr:nvCxnSpPr>
        <xdr:cNvPr id="394" name="直線コネクタ 393"/>
        <xdr:cNvCxnSpPr/>
      </xdr:nvCxnSpPr>
      <xdr:spPr>
        <a:xfrm>
          <a:off x="13512800" y="64420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27517</xdr:rowOff>
    </xdr:from>
    <xdr:to>
      <xdr:col>21</xdr:col>
      <xdr:colOff>50800</xdr:colOff>
      <xdr:row>37</xdr:row>
      <xdr:rowOff>129117</xdr:rowOff>
    </xdr:to>
    <xdr:sp macro="" textlink="">
      <xdr:nvSpPr>
        <xdr:cNvPr id="395" name="フローチャート : 判断 394"/>
        <xdr:cNvSpPr/>
      </xdr:nvSpPr>
      <xdr:spPr>
        <a:xfrm>
          <a:off x="14351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139294</xdr:rowOff>
    </xdr:from>
    <xdr:ext cx="762000" cy="259045"/>
    <xdr:sp macro="" textlink="">
      <xdr:nvSpPr>
        <xdr:cNvPr id="396" name="テキスト ボックス 395"/>
        <xdr:cNvSpPr txBox="1"/>
      </xdr:nvSpPr>
      <xdr:spPr>
        <a:xfrm>
          <a:off x="14020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43603</xdr:rowOff>
    </xdr:from>
    <xdr:to>
      <xdr:col>19</xdr:col>
      <xdr:colOff>533400</xdr:colOff>
      <xdr:row>37</xdr:row>
      <xdr:rowOff>145203</xdr:rowOff>
    </xdr:to>
    <xdr:sp macro="" textlink="">
      <xdr:nvSpPr>
        <xdr:cNvPr id="397" name="フローチャート : 判断 396"/>
        <xdr:cNvSpPr/>
      </xdr:nvSpPr>
      <xdr:spPr>
        <a:xfrm>
          <a:off x="13462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155380</xdr:rowOff>
    </xdr:from>
    <xdr:ext cx="762000" cy="259045"/>
    <xdr:sp macro="" textlink="">
      <xdr:nvSpPr>
        <xdr:cNvPr id="398" name="テキスト ボックス 397"/>
        <xdr:cNvSpPr txBox="1"/>
      </xdr:nvSpPr>
      <xdr:spPr>
        <a:xfrm>
          <a:off x="13131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37</xdr:row>
      <xdr:rowOff>21484</xdr:rowOff>
    </xdr:from>
    <xdr:to>
      <xdr:col>24</xdr:col>
      <xdr:colOff>609600</xdr:colOff>
      <xdr:row>37</xdr:row>
      <xdr:rowOff>123084</xdr:rowOff>
    </xdr:to>
    <xdr:sp macro="" textlink="">
      <xdr:nvSpPr>
        <xdr:cNvPr id="404" name="円/楕円 403"/>
        <xdr:cNvSpPr/>
      </xdr:nvSpPr>
      <xdr:spPr>
        <a:xfrm>
          <a:off x="169672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165011</xdr:rowOff>
    </xdr:from>
    <xdr:ext cx="762000" cy="259045"/>
    <xdr:sp macro="" textlink="">
      <xdr:nvSpPr>
        <xdr:cNvPr id="405" name="公債費負担の状況該当値テキスト"/>
        <xdr:cNvSpPr txBox="1"/>
      </xdr:nvSpPr>
      <xdr:spPr>
        <a:xfrm>
          <a:off x="17106900" y="633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33549</xdr:rowOff>
    </xdr:from>
    <xdr:to>
      <xdr:col>23</xdr:col>
      <xdr:colOff>457200</xdr:colOff>
      <xdr:row>37</xdr:row>
      <xdr:rowOff>135149</xdr:rowOff>
    </xdr:to>
    <xdr:sp macro="" textlink="">
      <xdr:nvSpPr>
        <xdr:cNvPr id="406" name="円/楕円 405"/>
        <xdr:cNvSpPr/>
      </xdr:nvSpPr>
      <xdr:spPr>
        <a:xfrm>
          <a:off x="16129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119926</xdr:rowOff>
    </xdr:from>
    <xdr:ext cx="736600" cy="259045"/>
    <xdr:sp macro="" textlink="">
      <xdr:nvSpPr>
        <xdr:cNvPr id="407" name="テキスト ボックス 406"/>
        <xdr:cNvSpPr txBox="1"/>
      </xdr:nvSpPr>
      <xdr:spPr>
        <a:xfrm>
          <a:off x="15798800" y="6463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43603</xdr:rowOff>
    </xdr:from>
    <xdr:to>
      <xdr:col>22</xdr:col>
      <xdr:colOff>254000</xdr:colOff>
      <xdr:row>37</xdr:row>
      <xdr:rowOff>145203</xdr:rowOff>
    </xdr:to>
    <xdr:sp macro="" textlink="">
      <xdr:nvSpPr>
        <xdr:cNvPr id="408" name="円/楕円 407"/>
        <xdr:cNvSpPr/>
      </xdr:nvSpPr>
      <xdr:spPr>
        <a:xfrm>
          <a:off x="152400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129981</xdr:rowOff>
    </xdr:from>
    <xdr:ext cx="762000" cy="259045"/>
    <xdr:sp macro="" textlink="">
      <xdr:nvSpPr>
        <xdr:cNvPr id="409" name="テキスト ボックス 408"/>
        <xdr:cNvSpPr txBox="1"/>
      </xdr:nvSpPr>
      <xdr:spPr>
        <a:xfrm>
          <a:off x="14909800" y="647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47625</xdr:rowOff>
    </xdr:from>
    <xdr:to>
      <xdr:col>21</xdr:col>
      <xdr:colOff>50800</xdr:colOff>
      <xdr:row>37</xdr:row>
      <xdr:rowOff>149225</xdr:rowOff>
    </xdr:to>
    <xdr:sp macro="" textlink="">
      <xdr:nvSpPr>
        <xdr:cNvPr id="410" name="円/楕円 409"/>
        <xdr:cNvSpPr/>
      </xdr:nvSpPr>
      <xdr:spPr>
        <a:xfrm>
          <a:off x="14351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134002</xdr:rowOff>
    </xdr:from>
    <xdr:ext cx="762000" cy="259045"/>
    <xdr:sp macro="" textlink="">
      <xdr:nvSpPr>
        <xdr:cNvPr id="411" name="テキスト ボックス 410"/>
        <xdr:cNvSpPr txBox="1"/>
      </xdr:nvSpPr>
      <xdr:spPr>
        <a:xfrm>
          <a:off x="14020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47625</xdr:rowOff>
    </xdr:from>
    <xdr:to>
      <xdr:col>19</xdr:col>
      <xdr:colOff>533400</xdr:colOff>
      <xdr:row>37</xdr:row>
      <xdr:rowOff>149225</xdr:rowOff>
    </xdr:to>
    <xdr:sp macro="" textlink="">
      <xdr:nvSpPr>
        <xdr:cNvPr id="412" name="円/楕円 411"/>
        <xdr:cNvSpPr/>
      </xdr:nvSpPr>
      <xdr:spPr>
        <a:xfrm>
          <a:off x="13462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134002</xdr:rowOff>
    </xdr:from>
    <xdr:ext cx="762000" cy="259045"/>
    <xdr:sp macro="" textlink="">
      <xdr:nvSpPr>
        <xdr:cNvPr id="413" name="テキスト ボックス 412"/>
        <xdr:cNvSpPr txBox="1"/>
      </xdr:nvSpPr>
      <xdr:spPr>
        <a:xfrm>
          <a:off x="13131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200">
              <a:latin typeface="ＭＳ Ｐゴシック"/>
            </a:rPr>
            <a:t>年度</a:t>
          </a:r>
          <a:r>
            <a:rPr kumimoji="1" lang="ja-JP" altLang="en-US" sz="1300">
              <a:latin typeface="ＭＳ Ｐゴシック"/>
            </a:rPr>
            <a:t>と比較して</a:t>
          </a:r>
          <a:r>
            <a:rPr kumimoji="1" lang="en-US" altLang="ja-JP" sz="1300">
              <a:latin typeface="ＭＳ Ｐゴシック"/>
            </a:rPr>
            <a:t>3.9</a:t>
          </a:r>
          <a:r>
            <a:rPr kumimoji="1" lang="ja-JP" altLang="en-US" sz="1300">
              <a:latin typeface="ＭＳ Ｐゴシック"/>
            </a:rPr>
            <a:t>ポイント減少し、類似団体より</a:t>
          </a:r>
          <a:r>
            <a:rPr kumimoji="1" lang="en-US" altLang="ja-JP" sz="1300">
              <a:latin typeface="ＭＳ Ｐゴシック"/>
            </a:rPr>
            <a:t>54.6</a:t>
          </a:r>
          <a:r>
            <a:rPr kumimoji="1" lang="ja-JP" altLang="en-US" sz="1300">
              <a:latin typeface="ＭＳ Ｐゴシック"/>
            </a:rPr>
            <a:t>ポイント</a:t>
          </a:r>
          <a:r>
            <a:rPr kumimoji="1" lang="ja-JP" altLang="en-US" sz="1300">
              <a:solidFill>
                <a:sysClr val="windowText" lastClr="000000"/>
              </a:solidFill>
              <a:latin typeface="ＭＳ Ｐゴシック"/>
            </a:rPr>
            <a:t>下</a:t>
          </a:r>
          <a:r>
            <a:rPr kumimoji="1" lang="ja-JP" altLang="en-US" sz="1300">
              <a:latin typeface="ＭＳ Ｐゴシック"/>
            </a:rPr>
            <a:t>回っている。</a:t>
          </a:r>
          <a:endParaRPr kumimoji="1" lang="en-US" altLang="ja-JP" sz="1300">
            <a:latin typeface="ＭＳ Ｐゴシック"/>
          </a:endParaRPr>
        </a:p>
        <a:p>
          <a:r>
            <a:rPr kumimoji="1" lang="ja-JP" altLang="en-US" sz="1300">
              <a:latin typeface="ＭＳ Ｐゴシック"/>
            </a:rPr>
            <a:t>　主な要因としては、地域振興基金、財政調整基金及びふるさと応援基金の積み立てによる充当可能金額、地域総合整備資金貸付金による充当可能特定歳入の増加等があげられる。</a:t>
          </a:r>
          <a:endParaRPr kumimoji="1" lang="en-US" altLang="ja-JP" sz="1300">
            <a:latin typeface="ＭＳ Ｐゴシック"/>
          </a:endParaRPr>
        </a:p>
        <a:p>
          <a:r>
            <a:rPr kumimoji="1" lang="ja-JP" altLang="en-US" sz="1300">
              <a:latin typeface="ＭＳ Ｐゴシック"/>
            </a:rPr>
            <a:t>　今後も地方債発行額の抑制や民間資金等の繰上償還による地方債現在高の減少に努める。</a:t>
          </a: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113005</xdr:rowOff>
    </xdr:to>
    <xdr:cxnSp macro="">
      <xdr:nvCxnSpPr>
        <xdr:cNvPr id="440" name="直線コネクタ 439"/>
        <xdr:cNvCxnSpPr/>
      </xdr:nvCxnSpPr>
      <xdr:spPr>
        <a:xfrm flipV="1">
          <a:off x="17018000" y="2451100"/>
          <a:ext cx="0" cy="1433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85082</xdr:rowOff>
    </xdr:from>
    <xdr:ext cx="762000" cy="259045"/>
    <xdr:sp macro="" textlink="">
      <xdr:nvSpPr>
        <xdr:cNvPr id="441" name="将来負担の状況最小値テキスト"/>
        <xdr:cNvSpPr txBox="1"/>
      </xdr:nvSpPr>
      <xdr:spPr>
        <a:xfrm>
          <a:off x="17106900" y="38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594.2</a:t>
          </a:r>
          <a:endParaRPr kumimoji="1" lang="ja-JP" altLang="en-US" sz="1000" b="1">
            <a:latin typeface="ＭＳ Ｐゴシック"/>
          </a:endParaRPr>
        </a:p>
      </xdr:txBody>
    </xdr:sp>
    <xdr:clientData/>
  </xdr:oneCellAnchor>
  <xdr:twoCellAnchor>
    <xdr:from>
      <xdr:col>24</xdr:col>
      <xdr:colOff>469900</xdr:colOff>
      <xdr:row>22</xdr:row>
      <xdr:rowOff>113005</xdr:rowOff>
    </xdr:from>
    <xdr:to>
      <xdr:col>24</xdr:col>
      <xdr:colOff>647700</xdr:colOff>
      <xdr:row>22</xdr:row>
      <xdr:rowOff>113005</xdr:rowOff>
    </xdr:to>
    <xdr:cxnSp macro="">
      <xdr:nvCxnSpPr>
        <xdr:cNvPr id="442" name="直線コネクタ 441"/>
        <xdr:cNvCxnSpPr/>
      </xdr:nvCxnSpPr>
      <xdr:spPr>
        <a:xfrm>
          <a:off x="16929100" y="38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203200</xdr:colOff>
      <xdr:row>14</xdr:row>
      <xdr:rowOff>60211</xdr:rowOff>
    </xdr:from>
    <xdr:to>
      <xdr:col>23</xdr:col>
      <xdr:colOff>406400</xdr:colOff>
      <xdr:row>14</xdr:row>
      <xdr:rowOff>97130</xdr:rowOff>
    </xdr:to>
    <xdr:cxnSp macro="">
      <xdr:nvCxnSpPr>
        <xdr:cNvPr id="445" name="直線コネクタ 444"/>
        <xdr:cNvCxnSpPr/>
      </xdr:nvCxnSpPr>
      <xdr:spPr>
        <a:xfrm flipV="1">
          <a:off x="15290800" y="2460511"/>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103827</xdr:rowOff>
    </xdr:from>
    <xdr:ext cx="762000" cy="259045"/>
    <xdr:sp macro="" textlink="">
      <xdr:nvSpPr>
        <xdr:cNvPr id="446" name="将来負担の状況平均値テキスト"/>
        <xdr:cNvSpPr txBox="1"/>
      </xdr:nvSpPr>
      <xdr:spPr>
        <a:xfrm>
          <a:off x="17106900" y="2504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131750</xdr:rowOff>
    </xdr:from>
    <xdr:to>
      <xdr:col>24</xdr:col>
      <xdr:colOff>609600</xdr:colOff>
      <xdr:row>15</xdr:row>
      <xdr:rowOff>61900</xdr:rowOff>
    </xdr:to>
    <xdr:sp macro="" textlink="">
      <xdr:nvSpPr>
        <xdr:cNvPr id="447" name="フローチャート : 判断 446"/>
        <xdr:cNvSpPr/>
      </xdr:nvSpPr>
      <xdr:spPr>
        <a:xfrm>
          <a:off x="169672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0</xdr:colOff>
      <xdr:row>14</xdr:row>
      <xdr:rowOff>97130</xdr:rowOff>
    </xdr:from>
    <xdr:to>
      <xdr:col>22</xdr:col>
      <xdr:colOff>203200</xdr:colOff>
      <xdr:row>14</xdr:row>
      <xdr:rowOff>122466</xdr:rowOff>
    </xdr:to>
    <xdr:cxnSp macro="">
      <xdr:nvCxnSpPr>
        <xdr:cNvPr id="448" name="直線コネクタ 447"/>
        <xdr:cNvCxnSpPr/>
      </xdr:nvCxnSpPr>
      <xdr:spPr>
        <a:xfrm flipV="1">
          <a:off x="14401800" y="2497430"/>
          <a:ext cx="8890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141161</xdr:rowOff>
    </xdr:from>
    <xdr:to>
      <xdr:col>23</xdr:col>
      <xdr:colOff>457200</xdr:colOff>
      <xdr:row>15</xdr:row>
      <xdr:rowOff>71311</xdr:rowOff>
    </xdr:to>
    <xdr:sp macro="" textlink="">
      <xdr:nvSpPr>
        <xdr:cNvPr id="449" name="フローチャート : 判断 448"/>
        <xdr:cNvSpPr/>
      </xdr:nvSpPr>
      <xdr:spPr>
        <a:xfrm>
          <a:off x="161290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56088</xdr:rowOff>
    </xdr:from>
    <xdr:ext cx="736600" cy="259045"/>
    <xdr:sp macro="" textlink="">
      <xdr:nvSpPr>
        <xdr:cNvPr id="450" name="テキスト ボックス 449"/>
        <xdr:cNvSpPr txBox="1"/>
      </xdr:nvSpPr>
      <xdr:spPr>
        <a:xfrm>
          <a:off x="15798800" y="2627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122466</xdr:rowOff>
    </xdr:from>
    <xdr:to>
      <xdr:col>21</xdr:col>
      <xdr:colOff>0</xdr:colOff>
      <xdr:row>15</xdr:row>
      <xdr:rowOff>23406</xdr:rowOff>
    </xdr:to>
    <xdr:cxnSp macro="">
      <xdr:nvCxnSpPr>
        <xdr:cNvPr id="451" name="直線コネクタ 450"/>
        <xdr:cNvCxnSpPr/>
      </xdr:nvCxnSpPr>
      <xdr:spPr>
        <a:xfrm flipV="1">
          <a:off x="13512800" y="252276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146710</xdr:rowOff>
    </xdr:from>
    <xdr:to>
      <xdr:col>22</xdr:col>
      <xdr:colOff>254000</xdr:colOff>
      <xdr:row>15</xdr:row>
      <xdr:rowOff>76860</xdr:rowOff>
    </xdr:to>
    <xdr:sp macro="" textlink="">
      <xdr:nvSpPr>
        <xdr:cNvPr id="452" name="フローチャート : 判断 451"/>
        <xdr:cNvSpPr/>
      </xdr:nvSpPr>
      <xdr:spPr>
        <a:xfrm>
          <a:off x="15240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61637</xdr:rowOff>
    </xdr:from>
    <xdr:ext cx="762000" cy="259045"/>
    <xdr:sp macro="" textlink="">
      <xdr:nvSpPr>
        <xdr:cNvPr id="453" name="テキスト ボックス 452"/>
        <xdr:cNvSpPr txBox="1"/>
      </xdr:nvSpPr>
      <xdr:spPr>
        <a:xfrm>
          <a:off x="14909800" y="263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20</xdr:col>
      <xdr:colOff>635000</xdr:colOff>
      <xdr:row>14</xdr:row>
      <xdr:rowOff>157569</xdr:rowOff>
    </xdr:from>
    <xdr:to>
      <xdr:col>21</xdr:col>
      <xdr:colOff>50800</xdr:colOff>
      <xdr:row>15</xdr:row>
      <xdr:rowOff>87719</xdr:rowOff>
    </xdr:to>
    <xdr:sp macro="" textlink="">
      <xdr:nvSpPr>
        <xdr:cNvPr id="454" name="フローチャート : 判断 453"/>
        <xdr:cNvSpPr/>
      </xdr:nvSpPr>
      <xdr:spPr>
        <a:xfrm>
          <a:off x="14351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72496</xdr:rowOff>
    </xdr:from>
    <xdr:ext cx="762000" cy="259045"/>
    <xdr:sp macro="" textlink="">
      <xdr:nvSpPr>
        <xdr:cNvPr id="455" name="テキスト ボックス 454"/>
        <xdr:cNvSpPr txBox="1"/>
      </xdr:nvSpPr>
      <xdr:spPr>
        <a:xfrm>
          <a:off x="14020800" y="264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12421</xdr:rowOff>
    </xdr:from>
    <xdr:to>
      <xdr:col>19</xdr:col>
      <xdr:colOff>533400</xdr:colOff>
      <xdr:row>15</xdr:row>
      <xdr:rowOff>114021</xdr:rowOff>
    </xdr:to>
    <xdr:sp macro="" textlink="">
      <xdr:nvSpPr>
        <xdr:cNvPr id="456" name="フローチャート : 判断 455"/>
        <xdr:cNvSpPr/>
      </xdr:nvSpPr>
      <xdr:spPr>
        <a:xfrm>
          <a:off x="13462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98798</xdr:rowOff>
    </xdr:from>
    <xdr:ext cx="762000" cy="259045"/>
    <xdr:sp macro="" textlink="">
      <xdr:nvSpPr>
        <xdr:cNvPr id="457" name="テキスト ボックス 456"/>
        <xdr:cNvSpPr txBox="1"/>
      </xdr:nvSpPr>
      <xdr:spPr>
        <a:xfrm>
          <a:off x="13131800" y="267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355600</xdr:colOff>
      <xdr:row>14</xdr:row>
      <xdr:rowOff>9411</xdr:rowOff>
    </xdr:from>
    <xdr:to>
      <xdr:col>23</xdr:col>
      <xdr:colOff>457200</xdr:colOff>
      <xdr:row>14</xdr:row>
      <xdr:rowOff>111011</xdr:rowOff>
    </xdr:to>
    <xdr:sp macro="" textlink="">
      <xdr:nvSpPr>
        <xdr:cNvPr id="463" name="円/楕円 462"/>
        <xdr:cNvSpPr/>
      </xdr:nvSpPr>
      <xdr:spPr>
        <a:xfrm>
          <a:off x="16129000" y="240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121188</xdr:rowOff>
    </xdr:from>
    <xdr:ext cx="736600" cy="259045"/>
    <xdr:sp macro="" textlink="">
      <xdr:nvSpPr>
        <xdr:cNvPr id="464" name="テキスト ボックス 463"/>
        <xdr:cNvSpPr txBox="1"/>
      </xdr:nvSpPr>
      <xdr:spPr>
        <a:xfrm>
          <a:off x="15798800" y="2178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46330</xdr:rowOff>
    </xdr:from>
    <xdr:to>
      <xdr:col>22</xdr:col>
      <xdr:colOff>254000</xdr:colOff>
      <xdr:row>14</xdr:row>
      <xdr:rowOff>147930</xdr:rowOff>
    </xdr:to>
    <xdr:sp macro="" textlink="">
      <xdr:nvSpPr>
        <xdr:cNvPr id="465" name="円/楕円 464"/>
        <xdr:cNvSpPr/>
      </xdr:nvSpPr>
      <xdr:spPr>
        <a:xfrm>
          <a:off x="15240000" y="244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158107</xdr:rowOff>
    </xdr:from>
    <xdr:ext cx="762000" cy="259045"/>
    <xdr:sp macro="" textlink="">
      <xdr:nvSpPr>
        <xdr:cNvPr id="466" name="テキスト ボックス 465"/>
        <xdr:cNvSpPr txBox="1"/>
      </xdr:nvSpPr>
      <xdr:spPr>
        <a:xfrm>
          <a:off x="14909800" y="2215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71666</xdr:rowOff>
    </xdr:from>
    <xdr:to>
      <xdr:col>21</xdr:col>
      <xdr:colOff>50800</xdr:colOff>
      <xdr:row>15</xdr:row>
      <xdr:rowOff>1816</xdr:rowOff>
    </xdr:to>
    <xdr:sp macro="" textlink="">
      <xdr:nvSpPr>
        <xdr:cNvPr id="467" name="円/楕円 466"/>
        <xdr:cNvSpPr/>
      </xdr:nvSpPr>
      <xdr:spPr>
        <a:xfrm>
          <a:off x="14351000" y="247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11993</xdr:rowOff>
    </xdr:from>
    <xdr:ext cx="762000" cy="259045"/>
    <xdr:sp macro="" textlink="">
      <xdr:nvSpPr>
        <xdr:cNvPr id="468" name="テキスト ボックス 467"/>
        <xdr:cNvSpPr txBox="1"/>
      </xdr:nvSpPr>
      <xdr:spPr>
        <a:xfrm>
          <a:off x="14020800" y="2240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29.7</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144056</xdr:rowOff>
    </xdr:from>
    <xdr:to>
      <xdr:col>19</xdr:col>
      <xdr:colOff>533400</xdr:colOff>
      <xdr:row>15</xdr:row>
      <xdr:rowOff>74206</xdr:rowOff>
    </xdr:to>
    <xdr:sp macro="" textlink="">
      <xdr:nvSpPr>
        <xdr:cNvPr id="469" name="円/楕円 468"/>
        <xdr:cNvSpPr/>
      </xdr:nvSpPr>
      <xdr:spPr>
        <a:xfrm>
          <a:off x="13462000" y="25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84383</xdr:rowOff>
    </xdr:from>
    <xdr:ext cx="762000" cy="259045"/>
    <xdr:sp macro="" textlink="">
      <xdr:nvSpPr>
        <xdr:cNvPr id="470" name="テキスト ボックス 469"/>
        <xdr:cNvSpPr txBox="1"/>
      </xdr:nvSpPr>
      <xdr:spPr>
        <a:xfrm>
          <a:off x="13131800" y="231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28,520
28,441
126.91
19,815,356
18,865,958
745,891
10,800,507
17,632,032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0.1</a:t>
          </a:r>
          <a:r>
            <a:rPr kumimoji="1" lang="ja-JP" altLang="en-US" sz="1300">
              <a:latin typeface="ＭＳ Ｐゴシック"/>
            </a:rPr>
            <a:t>ポイント悪化し</a:t>
          </a:r>
          <a:r>
            <a:rPr kumimoji="1" lang="en-US" altLang="ja-JP" sz="1300">
              <a:latin typeface="ＭＳ Ｐゴシック"/>
            </a:rPr>
            <a:t>23.0</a:t>
          </a:r>
          <a:r>
            <a:rPr kumimoji="1" lang="ja-JP" altLang="en-US" sz="1300">
              <a:solidFill>
                <a:sysClr val="windowText" lastClr="000000"/>
              </a:solidFill>
              <a:latin typeface="ＭＳ Ｐゴシック"/>
            </a:rPr>
            <a:t>％</a:t>
          </a:r>
          <a:r>
            <a:rPr kumimoji="1" lang="ja-JP" altLang="en-US" sz="1300">
              <a:latin typeface="ＭＳ Ｐゴシック"/>
            </a:rPr>
            <a:t>となっており、類似団体より</a:t>
          </a:r>
          <a:r>
            <a:rPr kumimoji="1" lang="en-US" altLang="ja-JP" sz="1300">
              <a:latin typeface="ＭＳ Ｐゴシック"/>
            </a:rPr>
            <a:t>1.1</a:t>
          </a:r>
          <a:r>
            <a:rPr kumimoji="1" lang="ja-JP" altLang="en-US" sz="1300">
              <a:latin typeface="ＭＳ Ｐゴシック"/>
            </a:rPr>
            <a:t>ポイント</a:t>
          </a:r>
          <a:r>
            <a:rPr kumimoji="1" lang="ja-JP" altLang="en-US" sz="1300">
              <a:solidFill>
                <a:sysClr val="windowText" lastClr="000000"/>
              </a:solidFill>
              <a:latin typeface="ＭＳ Ｐゴシック"/>
            </a:rPr>
            <a:t>下</a:t>
          </a:r>
          <a:r>
            <a:rPr kumimoji="1" lang="ja-JP" altLang="en-US" sz="1300">
              <a:latin typeface="ＭＳ Ｐゴシック"/>
            </a:rPr>
            <a:t>回っている。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年度に引き続き平成</a:t>
          </a:r>
          <a:r>
            <a:rPr kumimoji="1" lang="en-US" altLang="ja-JP" sz="1300">
              <a:latin typeface="ＭＳ Ｐゴシック"/>
            </a:rPr>
            <a:t>28</a:t>
          </a:r>
          <a:r>
            <a:rPr kumimoji="1" lang="ja-JP" altLang="en-US" sz="1300">
              <a:latin typeface="ＭＳ Ｐゴシック"/>
            </a:rPr>
            <a:t>年度においても人事院勧告で、民間給与との較差に基づく給与改定により増額され、本市も国に準拠していることに伴い前年度比で悪化している。</a:t>
          </a:r>
          <a:endParaRPr kumimoji="1" lang="en-US" altLang="ja-JP" sz="1300">
            <a:latin typeface="ＭＳ Ｐゴシック"/>
          </a:endParaRPr>
        </a:p>
        <a:p>
          <a:r>
            <a:rPr kumimoji="1" lang="ja-JP" altLang="en-US" sz="1300">
              <a:latin typeface="ＭＳ Ｐゴシック"/>
            </a:rPr>
            <a:t>　今後も、定員適正化計画に基づき、職員数の適正な水準の維持に努める。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73660</xdr:rowOff>
    </xdr:from>
    <xdr:to>
      <xdr:col>7</xdr:col>
      <xdr:colOff>15875</xdr:colOff>
      <xdr:row>41</xdr:row>
      <xdr:rowOff>8890</xdr:rowOff>
    </xdr:to>
    <xdr:cxnSp macro="">
      <xdr:nvCxnSpPr>
        <xdr:cNvPr id="61" name="直線コネクタ 60"/>
        <xdr:cNvCxnSpPr/>
      </xdr:nvCxnSpPr>
      <xdr:spPr>
        <a:xfrm flipV="1">
          <a:off x="4826000" y="5560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160037</xdr:rowOff>
    </xdr:from>
    <xdr:ext cx="762000" cy="259045"/>
    <xdr:sp macro="" textlink="">
      <xdr:nvSpPr>
        <xdr:cNvPr id="64" name="人件費最大値テキスト"/>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32</xdr:row>
      <xdr:rowOff>73660</xdr:rowOff>
    </xdr:from>
    <xdr:to>
      <xdr:col>7</xdr:col>
      <xdr:colOff>104775</xdr:colOff>
      <xdr:row>32</xdr:row>
      <xdr:rowOff>73660</xdr:rowOff>
    </xdr:to>
    <xdr:cxnSp macro="">
      <xdr:nvCxnSpPr>
        <xdr:cNvPr id="65" name="直線コネクタ 64"/>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81280</xdr:rowOff>
    </xdr:from>
    <xdr:to>
      <xdr:col>7</xdr:col>
      <xdr:colOff>15875</xdr:colOff>
      <xdr:row>36</xdr:row>
      <xdr:rowOff>88900</xdr:rowOff>
    </xdr:to>
    <xdr:cxnSp macro="">
      <xdr:nvCxnSpPr>
        <xdr:cNvPr id="66" name="直線コネクタ 65"/>
        <xdr:cNvCxnSpPr/>
      </xdr:nvCxnSpPr>
      <xdr:spPr>
        <a:xfrm>
          <a:off x="3987800" y="62534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93997</xdr:rowOff>
    </xdr:from>
    <xdr:ext cx="762000" cy="259045"/>
    <xdr:sp macro="" textlink="">
      <xdr:nvSpPr>
        <xdr:cNvPr id="67" name="人件費平均値テキスト"/>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8" name="フローチャート :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58420</xdr:rowOff>
    </xdr:from>
    <xdr:to>
      <xdr:col>5</xdr:col>
      <xdr:colOff>549275</xdr:colOff>
      <xdr:row>36</xdr:row>
      <xdr:rowOff>81280</xdr:rowOff>
    </xdr:to>
    <xdr:cxnSp macro="">
      <xdr:nvCxnSpPr>
        <xdr:cNvPr id="69" name="直線コネクタ 68"/>
        <xdr:cNvCxnSpPr/>
      </xdr:nvCxnSpPr>
      <xdr:spPr>
        <a:xfrm>
          <a:off x="3098800" y="6230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91440</xdr:rowOff>
    </xdr:from>
    <xdr:to>
      <xdr:col>5</xdr:col>
      <xdr:colOff>600075</xdr:colOff>
      <xdr:row>37</xdr:row>
      <xdr:rowOff>21590</xdr:rowOff>
    </xdr:to>
    <xdr:sp macro="" textlink="">
      <xdr:nvSpPr>
        <xdr:cNvPr id="70" name="フローチャート : 判断 69"/>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6367</xdr:rowOff>
    </xdr:from>
    <xdr:ext cx="736600" cy="259045"/>
    <xdr:sp macro="" textlink="">
      <xdr:nvSpPr>
        <xdr:cNvPr id="71" name="テキスト ボックス 70"/>
        <xdr:cNvSpPr txBox="1"/>
      </xdr:nvSpPr>
      <xdr:spPr>
        <a:xfrm>
          <a:off x="3606800" y="635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62230</xdr:rowOff>
    </xdr:from>
    <xdr:to>
      <xdr:col>4</xdr:col>
      <xdr:colOff>346075</xdr:colOff>
      <xdr:row>36</xdr:row>
      <xdr:rowOff>58420</xdr:rowOff>
    </xdr:to>
    <xdr:cxnSp macro="">
      <xdr:nvCxnSpPr>
        <xdr:cNvPr id="72" name="直線コネクタ 71"/>
        <xdr:cNvCxnSpPr/>
      </xdr:nvCxnSpPr>
      <xdr:spPr>
        <a:xfrm>
          <a:off x="2209800" y="60629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13987</xdr:rowOff>
    </xdr:from>
    <xdr:ext cx="762000" cy="259045"/>
    <xdr:sp macro="" textlink="">
      <xdr:nvSpPr>
        <xdr:cNvPr id="74" name="テキスト ボックス 73"/>
        <xdr:cNvSpPr txBox="1"/>
      </xdr:nvSpPr>
      <xdr:spPr>
        <a:xfrm>
          <a:off x="2717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62230</xdr:rowOff>
    </xdr:from>
    <xdr:to>
      <xdr:col>3</xdr:col>
      <xdr:colOff>142875</xdr:colOff>
      <xdr:row>36</xdr:row>
      <xdr:rowOff>27940</xdr:rowOff>
    </xdr:to>
    <xdr:cxnSp macro="">
      <xdr:nvCxnSpPr>
        <xdr:cNvPr id="75" name="直線コネクタ 74"/>
        <xdr:cNvCxnSpPr/>
      </xdr:nvCxnSpPr>
      <xdr:spPr>
        <a:xfrm flipV="1">
          <a:off x="1320800" y="60629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83820</xdr:rowOff>
    </xdr:from>
    <xdr:to>
      <xdr:col>3</xdr:col>
      <xdr:colOff>193675</xdr:colOff>
      <xdr:row>37</xdr:row>
      <xdr:rowOff>13970</xdr:rowOff>
    </xdr:to>
    <xdr:sp macro="" textlink="">
      <xdr:nvSpPr>
        <xdr:cNvPr id="76" name="フローチャート :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170197</xdr:rowOff>
    </xdr:from>
    <xdr:ext cx="762000" cy="259045"/>
    <xdr:sp macro="" textlink="">
      <xdr:nvSpPr>
        <xdr:cNvPr id="77" name="テキスト ボックス 76"/>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152400</xdr:rowOff>
    </xdr:from>
    <xdr:to>
      <xdr:col>1</xdr:col>
      <xdr:colOff>676275</xdr:colOff>
      <xdr:row>37</xdr:row>
      <xdr:rowOff>82550</xdr:rowOff>
    </xdr:to>
    <xdr:sp macro="" textlink="">
      <xdr:nvSpPr>
        <xdr:cNvPr id="78" name="フローチャート :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67327</xdr:rowOff>
    </xdr:from>
    <xdr:ext cx="762000" cy="259045"/>
    <xdr:sp macro="" textlink="">
      <xdr:nvSpPr>
        <xdr:cNvPr id="79" name="テキスト ボックス 78"/>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38100</xdr:rowOff>
    </xdr:from>
    <xdr:to>
      <xdr:col>7</xdr:col>
      <xdr:colOff>66675</xdr:colOff>
      <xdr:row>36</xdr:row>
      <xdr:rowOff>139700</xdr:rowOff>
    </xdr:to>
    <xdr:sp macro="" textlink="">
      <xdr:nvSpPr>
        <xdr:cNvPr id="85" name="円/楕円 84"/>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54627</xdr:rowOff>
    </xdr:from>
    <xdr:ext cx="762000" cy="259045"/>
    <xdr:sp macro="" textlink="">
      <xdr:nvSpPr>
        <xdr:cNvPr id="86"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30480</xdr:rowOff>
    </xdr:from>
    <xdr:to>
      <xdr:col>5</xdr:col>
      <xdr:colOff>600075</xdr:colOff>
      <xdr:row>36</xdr:row>
      <xdr:rowOff>132080</xdr:rowOff>
    </xdr:to>
    <xdr:sp macro="" textlink="">
      <xdr:nvSpPr>
        <xdr:cNvPr id="87" name="円/楕円 86"/>
        <xdr:cNvSpPr/>
      </xdr:nvSpPr>
      <xdr:spPr>
        <a:xfrm>
          <a:off x="3937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142257</xdr:rowOff>
    </xdr:from>
    <xdr:ext cx="736600" cy="259045"/>
    <xdr:sp macro="" textlink="">
      <xdr:nvSpPr>
        <xdr:cNvPr id="88" name="テキスト ボックス 87"/>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7620</xdr:rowOff>
    </xdr:from>
    <xdr:to>
      <xdr:col>4</xdr:col>
      <xdr:colOff>396875</xdr:colOff>
      <xdr:row>36</xdr:row>
      <xdr:rowOff>109220</xdr:rowOff>
    </xdr:to>
    <xdr:sp macro="" textlink="">
      <xdr:nvSpPr>
        <xdr:cNvPr id="89" name="円/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11430</xdr:rowOff>
    </xdr:from>
    <xdr:to>
      <xdr:col>3</xdr:col>
      <xdr:colOff>193675</xdr:colOff>
      <xdr:row>35</xdr:row>
      <xdr:rowOff>113030</xdr:rowOff>
    </xdr:to>
    <xdr:sp macro="" textlink="">
      <xdr:nvSpPr>
        <xdr:cNvPr id="91" name="円/楕円 90"/>
        <xdr:cNvSpPr/>
      </xdr:nvSpPr>
      <xdr:spPr>
        <a:xfrm>
          <a:off x="2159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33</xdr:row>
      <xdr:rowOff>123207</xdr:rowOff>
    </xdr:from>
    <xdr:ext cx="762000" cy="259045"/>
    <xdr:sp macro="" textlink="">
      <xdr:nvSpPr>
        <xdr:cNvPr id="92" name="テキスト ボックス 91"/>
        <xdr:cNvSpPr txBox="1"/>
      </xdr:nvSpPr>
      <xdr:spPr>
        <a:xfrm>
          <a:off x="1828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148590</xdr:rowOff>
    </xdr:from>
    <xdr:to>
      <xdr:col>1</xdr:col>
      <xdr:colOff>676275</xdr:colOff>
      <xdr:row>36</xdr:row>
      <xdr:rowOff>78740</xdr:rowOff>
    </xdr:to>
    <xdr:sp macro="" textlink="">
      <xdr:nvSpPr>
        <xdr:cNvPr id="93" name="円/楕円 92"/>
        <xdr:cNvSpPr/>
      </xdr:nvSpPr>
      <xdr:spPr>
        <a:xfrm>
          <a:off x="1270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88917</xdr:rowOff>
    </xdr:from>
    <xdr:ext cx="762000" cy="259045"/>
    <xdr:sp macro="" textlink="">
      <xdr:nvSpPr>
        <xdr:cNvPr id="94" name="テキスト ボックス 93"/>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1.7</a:t>
          </a:r>
          <a:r>
            <a:rPr kumimoji="1" lang="ja-JP" altLang="en-US" sz="1300">
              <a:latin typeface="ＭＳ Ｐゴシック"/>
            </a:rPr>
            <a:t>ポイント悪化し</a:t>
          </a:r>
          <a:r>
            <a:rPr kumimoji="1" lang="en-US" altLang="ja-JP" sz="1300">
              <a:latin typeface="ＭＳ Ｐゴシック"/>
            </a:rPr>
            <a:t>10.9</a:t>
          </a:r>
          <a:r>
            <a:rPr kumimoji="1" lang="ja-JP" altLang="en-US" sz="1300">
              <a:latin typeface="ＭＳ Ｐゴシック"/>
            </a:rPr>
            <a:t>％となっており、類似団体と比較して</a:t>
          </a:r>
          <a:r>
            <a:rPr kumimoji="1" lang="en-US" altLang="ja-JP" sz="1300">
              <a:latin typeface="ＭＳ Ｐゴシック"/>
            </a:rPr>
            <a:t>2.1</a:t>
          </a:r>
          <a:r>
            <a:rPr kumimoji="1" lang="ja-JP" altLang="en-US" sz="1300">
              <a:latin typeface="ＭＳ Ｐゴシック"/>
            </a:rPr>
            <a:t>ポイント</a:t>
          </a:r>
          <a:r>
            <a:rPr kumimoji="1" lang="ja-JP" altLang="en-US" sz="1300">
              <a:solidFill>
                <a:sysClr val="windowText" lastClr="000000"/>
              </a:solidFill>
              <a:latin typeface="ＭＳ Ｐゴシック"/>
            </a:rPr>
            <a:t>下</a:t>
          </a:r>
          <a:r>
            <a:rPr kumimoji="1" lang="ja-JP" altLang="en-US" sz="1300">
              <a:latin typeface="ＭＳ Ｐゴシック"/>
            </a:rPr>
            <a:t>回っている。物件費が悪化した主な要因は、ふるさと応援寄附金事務委託料が</a:t>
          </a:r>
          <a:r>
            <a:rPr kumimoji="1" lang="ja-JP" altLang="en-US" sz="1300">
              <a:solidFill>
                <a:sysClr val="windowText" lastClr="000000"/>
              </a:solidFill>
              <a:latin typeface="ＭＳ Ｐゴシック"/>
            </a:rPr>
            <a:t>増えたことで</a:t>
          </a:r>
          <a:r>
            <a:rPr kumimoji="1" lang="ja-JP" altLang="en-US" sz="1300">
              <a:latin typeface="ＭＳ Ｐゴシック"/>
            </a:rPr>
            <a:t>ある。</a:t>
          </a:r>
          <a:endParaRPr kumimoji="1" lang="en-US" altLang="ja-JP" sz="1300">
            <a:latin typeface="ＭＳ Ｐゴシック"/>
          </a:endParaRPr>
        </a:p>
        <a:p>
          <a:r>
            <a:rPr kumimoji="1" lang="ja-JP" altLang="en-US" sz="1300">
              <a:latin typeface="ＭＳ Ｐゴシック"/>
            </a:rPr>
            <a:t>　ふるさと応援寄附金事務委託料は、ふるさと納税の増加に伴うものであり、削減が困難であるため、今後も、行財政改革の一層の推進により、物件費の抑制に努める。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34471</xdr:rowOff>
    </xdr:from>
    <xdr:to>
      <xdr:col>24</xdr:col>
      <xdr:colOff>31750</xdr:colOff>
      <xdr:row>21</xdr:row>
      <xdr:rowOff>80736</xdr:rowOff>
    </xdr:to>
    <xdr:cxnSp macro="">
      <xdr:nvCxnSpPr>
        <xdr:cNvPr id="124" name="直線コネクタ 123"/>
        <xdr:cNvCxnSpPr/>
      </xdr:nvCxnSpPr>
      <xdr:spPr>
        <a:xfrm flipV="1">
          <a:off x="16510000" y="2091871"/>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12</xdr:row>
      <xdr:rowOff>34471</xdr:rowOff>
    </xdr:from>
    <xdr:to>
      <xdr:col>24</xdr:col>
      <xdr:colOff>120650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116114</xdr:rowOff>
    </xdr:from>
    <xdr:to>
      <xdr:col>24</xdr:col>
      <xdr:colOff>31750</xdr:colOff>
      <xdr:row>15</xdr:row>
      <xdr:rowOff>129721</xdr:rowOff>
    </xdr:to>
    <xdr:cxnSp macro="">
      <xdr:nvCxnSpPr>
        <xdr:cNvPr id="129" name="直線コネクタ 128"/>
        <xdr:cNvCxnSpPr/>
      </xdr:nvCxnSpPr>
      <xdr:spPr>
        <a:xfrm>
          <a:off x="15671800" y="2516414"/>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108148</xdr:rowOff>
    </xdr:from>
    <xdr:ext cx="762000" cy="259045"/>
    <xdr:sp macro="" textlink="">
      <xdr:nvSpPr>
        <xdr:cNvPr id="130" name="物件費平均値テキスト"/>
        <xdr:cNvSpPr txBox="1"/>
      </xdr:nvSpPr>
      <xdr:spPr>
        <a:xfrm>
          <a:off x="16598900" y="2851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31" name="フローチャート : 判断 130"/>
        <xdr:cNvSpPr/>
      </xdr:nvSpPr>
      <xdr:spPr>
        <a:xfrm>
          <a:off x="164592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116114</xdr:rowOff>
    </xdr:from>
    <xdr:to>
      <xdr:col>22</xdr:col>
      <xdr:colOff>565150</xdr:colOff>
      <xdr:row>14</xdr:row>
      <xdr:rowOff>116114</xdr:rowOff>
    </xdr:to>
    <xdr:cxnSp macro="">
      <xdr:nvCxnSpPr>
        <xdr:cNvPr id="132" name="直線コネクタ 131"/>
        <xdr:cNvCxnSpPr/>
      </xdr:nvCxnSpPr>
      <xdr:spPr>
        <a:xfrm>
          <a:off x="14782800" y="2516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70757</xdr:rowOff>
    </xdr:from>
    <xdr:to>
      <xdr:col>22</xdr:col>
      <xdr:colOff>615950</xdr:colOff>
      <xdr:row>17</xdr:row>
      <xdr:rowOff>907</xdr:rowOff>
    </xdr:to>
    <xdr:sp macro="" textlink="">
      <xdr:nvSpPr>
        <xdr:cNvPr id="133" name="フローチャート : 判断 132"/>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157134</xdr:rowOff>
    </xdr:from>
    <xdr:ext cx="736600" cy="259045"/>
    <xdr:sp macro="" textlink="">
      <xdr:nvSpPr>
        <xdr:cNvPr id="134" name="テキスト ボックス 133"/>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116114</xdr:rowOff>
    </xdr:from>
    <xdr:to>
      <xdr:col>21</xdr:col>
      <xdr:colOff>361950</xdr:colOff>
      <xdr:row>15</xdr:row>
      <xdr:rowOff>20864</xdr:rowOff>
    </xdr:to>
    <xdr:cxnSp macro="">
      <xdr:nvCxnSpPr>
        <xdr:cNvPr id="135" name="直線コネクタ 134"/>
        <xdr:cNvCxnSpPr/>
      </xdr:nvCxnSpPr>
      <xdr:spPr>
        <a:xfrm flipV="1">
          <a:off x="13893800" y="25164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103414</xdr:rowOff>
    </xdr:from>
    <xdr:to>
      <xdr:col>21</xdr:col>
      <xdr:colOff>412750</xdr:colOff>
      <xdr:row>17</xdr:row>
      <xdr:rowOff>33564</xdr:rowOff>
    </xdr:to>
    <xdr:sp macro="" textlink="">
      <xdr:nvSpPr>
        <xdr:cNvPr id="136" name="フローチャート : 判断 135"/>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18341</xdr:rowOff>
    </xdr:from>
    <xdr:ext cx="762000" cy="259045"/>
    <xdr:sp macro="" textlink="">
      <xdr:nvSpPr>
        <xdr:cNvPr id="137" name="テキスト ボックス 136"/>
        <xdr:cNvSpPr txBox="1"/>
      </xdr:nvSpPr>
      <xdr:spPr>
        <a:xfrm>
          <a:off x="14401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127000</xdr:rowOff>
    </xdr:from>
    <xdr:to>
      <xdr:col>20</xdr:col>
      <xdr:colOff>158750</xdr:colOff>
      <xdr:row>15</xdr:row>
      <xdr:rowOff>20864</xdr:rowOff>
    </xdr:to>
    <xdr:cxnSp macro="">
      <xdr:nvCxnSpPr>
        <xdr:cNvPr id="138" name="直線コネクタ 137"/>
        <xdr:cNvCxnSpPr/>
      </xdr:nvCxnSpPr>
      <xdr:spPr>
        <a:xfrm>
          <a:off x="13004800" y="25273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48986</xdr:rowOff>
    </xdr:from>
    <xdr:to>
      <xdr:col>20</xdr:col>
      <xdr:colOff>209550</xdr:colOff>
      <xdr:row>16</xdr:row>
      <xdr:rowOff>150586</xdr:rowOff>
    </xdr:to>
    <xdr:sp macro="" textlink="">
      <xdr:nvSpPr>
        <xdr:cNvPr id="139" name="フローチャート : 判断 138"/>
        <xdr:cNvSpPr/>
      </xdr:nvSpPr>
      <xdr:spPr>
        <a:xfrm>
          <a:off x="13843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135363</xdr:rowOff>
    </xdr:from>
    <xdr:ext cx="762000" cy="259045"/>
    <xdr:sp macro="" textlink="">
      <xdr:nvSpPr>
        <xdr:cNvPr id="140" name="テキスト ボックス 139"/>
        <xdr:cNvSpPr txBox="1"/>
      </xdr:nvSpPr>
      <xdr:spPr>
        <a:xfrm>
          <a:off x="13512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5443</xdr:rowOff>
    </xdr:from>
    <xdr:to>
      <xdr:col>19</xdr:col>
      <xdr:colOff>6350</xdr:colOff>
      <xdr:row>16</xdr:row>
      <xdr:rowOff>107043</xdr:rowOff>
    </xdr:to>
    <xdr:sp macro="" textlink="">
      <xdr:nvSpPr>
        <xdr:cNvPr id="141" name="フローチャート : 判断 140"/>
        <xdr:cNvSpPr/>
      </xdr:nvSpPr>
      <xdr:spPr>
        <a:xfrm>
          <a:off x="12954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91820</xdr:rowOff>
    </xdr:from>
    <xdr:ext cx="762000" cy="259045"/>
    <xdr:sp macro="" textlink="">
      <xdr:nvSpPr>
        <xdr:cNvPr id="142" name="テキスト ボックス 141"/>
        <xdr:cNvSpPr txBox="1"/>
      </xdr:nvSpPr>
      <xdr:spPr>
        <a:xfrm>
          <a:off x="12623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78921</xdr:rowOff>
    </xdr:from>
    <xdr:to>
      <xdr:col>24</xdr:col>
      <xdr:colOff>82550</xdr:colOff>
      <xdr:row>16</xdr:row>
      <xdr:rowOff>9071</xdr:rowOff>
    </xdr:to>
    <xdr:sp macro="" textlink="">
      <xdr:nvSpPr>
        <xdr:cNvPr id="148" name="円/楕円 147"/>
        <xdr:cNvSpPr/>
      </xdr:nvSpPr>
      <xdr:spPr>
        <a:xfrm>
          <a:off x="164592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95448</xdr:rowOff>
    </xdr:from>
    <xdr:ext cx="762000" cy="259045"/>
    <xdr:sp macro="" textlink="">
      <xdr:nvSpPr>
        <xdr:cNvPr id="149" name="物件費該当値テキスト"/>
        <xdr:cNvSpPr txBox="1"/>
      </xdr:nvSpPr>
      <xdr:spPr>
        <a:xfrm>
          <a:off x="165989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65314</xdr:rowOff>
    </xdr:from>
    <xdr:to>
      <xdr:col>22</xdr:col>
      <xdr:colOff>615950</xdr:colOff>
      <xdr:row>14</xdr:row>
      <xdr:rowOff>166914</xdr:rowOff>
    </xdr:to>
    <xdr:sp macro="" textlink="">
      <xdr:nvSpPr>
        <xdr:cNvPr id="150" name="円/楕円 149"/>
        <xdr:cNvSpPr/>
      </xdr:nvSpPr>
      <xdr:spPr>
        <a:xfrm>
          <a:off x="15621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5641</xdr:rowOff>
    </xdr:from>
    <xdr:ext cx="736600" cy="259045"/>
    <xdr:sp macro="" textlink="">
      <xdr:nvSpPr>
        <xdr:cNvPr id="151" name="テキスト ボックス 150"/>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65314</xdr:rowOff>
    </xdr:from>
    <xdr:to>
      <xdr:col>21</xdr:col>
      <xdr:colOff>412750</xdr:colOff>
      <xdr:row>14</xdr:row>
      <xdr:rowOff>166914</xdr:rowOff>
    </xdr:to>
    <xdr:sp macro="" textlink="">
      <xdr:nvSpPr>
        <xdr:cNvPr id="152" name="円/楕円 151"/>
        <xdr:cNvSpPr/>
      </xdr:nvSpPr>
      <xdr:spPr>
        <a:xfrm>
          <a:off x="14732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5641</xdr:rowOff>
    </xdr:from>
    <xdr:ext cx="762000" cy="259045"/>
    <xdr:sp macro="" textlink="">
      <xdr:nvSpPr>
        <xdr:cNvPr id="153" name="テキスト ボックス 152"/>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141514</xdr:rowOff>
    </xdr:from>
    <xdr:to>
      <xdr:col>20</xdr:col>
      <xdr:colOff>209550</xdr:colOff>
      <xdr:row>15</xdr:row>
      <xdr:rowOff>71664</xdr:rowOff>
    </xdr:to>
    <xdr:sp macro="" textlink="">
      <xdr:nvSpPr>
        <xdr:cNvPr id="154" name="円/楕円 153"/>
        <xdr:cNvSpPr/>
      </xdr:nvSpPr>
      <xdr:spPr>
        <a:xfrm>
          <a:off x="13843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81841</xdr:rowOff>
    </xdr:from>
    <xdr:ext cx="762000" cy="259045"/>
    <xdr:sp macro="" textlink="">
      <xdr:nvSpPr>
        <xdr:cNvPr id="155" name="テキスト ボックス 154"/>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76200</xdr:rowOff>
    </xdr:from>
    <xdr:to>
      <xdr:col>19</xdr:col>
      <xdr:colOff>6350</xdr:colOff>
      <xdr:row>15</xdr:row>
      <xdr:rowOff>6350</xdr:rowOff>
    </xdr:to>
    <xdr:sp macro="" textlink="">
      <xdr:nvSpPr>
        <xdr:cNvPr id="156" name="円/楕円 155"/>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16527</xdr:rowOff>
    </xdr:from>
    <xdr:ext cx="762000" cy="259045"/>
    <xdr:sp macro="" textlink="">
      <xdr:nvSpPr>
        <xdr:cNvPr id="157" name="テキスト ボックス 156"/>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0.5</a:t>
          </a:r>
          <a:r>
            <a:rPr kumimoji="1" lang="ja-JP" altLang="en-US" sz="1300">
              <a:latin typeface="ＭＳ Ｐゴシック"/>
            </a:rPr>
            <a:t>ポイント増加し</a:t>
          </a:r>
          <a:r>
            <a:rPr kumimoji="1" lang="en-US" altLang="ja-JP" sz="1300">
              <a:latin typeface="ＭＳ Ｐゴシック"/>
            </a:rPr>
            <a:t>8.0</a:t>
          </a:r>
          <a:r>
            <a:rPr kumimoji="1" lang="ja-JP" altLang="en-US" sz="1300">
              <a:latin typeface="ＭＳ Ｐゴシック"/>
            </a:rPr>
            <a:t>％となっており、類似団体より</a:t>
          </a:r>
          <a:r>
            <a:rPr kumimoji="1" lang="en-US" altLang="ja-JP" sz="1300">
              <a:latin typeface="ＭＳ Ｐゴシック"/>
            </a:rPr>
            <a:t>0.5</a:t>
          </a:r>
          <a:r>
            <a:rPr kumimoji="1" lang="ja-JP" altLang="en-US" sz="1300">
              <a:latin typeface="ＭＳ Ｐゴシック"/>
            </a:rPr>
            <a:t>ポイント</a:t>
          </a:r>
          <a:r>
            <a:rPr kumimoji="1" lang="ja-JP" altLang="en-US" sz="1300">
              <a:solidFill>
                <a:sysClr val="windowText" lastClr="000000"/>
              </a:solidFill>
              <a:latin typeface="ＭＳ Ｐゴシック"/>
            </a:rPr>
            <a:t>下回</a:t>
          </a:r>
          <a:r>
            <a:rPr kumimoji="1" lang="ja-JP" altLang="en-US" sz="1300">
              <a:latin typeface="ＭＳ Ｐゴシック"/>
            </a:rPr>
            <a:t>っている。</a:t>
          </a:r>
          <a:endParaRPr kumimoji="1" lang="en-US" altLang="ja-JP" sz="1300">
            <a:latin typeface="ＭＳ Ｐゴシック"/>
          </a:endParaRPr>
        </a:p>
        <a:p>
          <a:r>
            <a:rPr kumimoji="1" lang="ja-JP" altLang="en-US" sz="1300">
              <a:latin typeface="ＭＳ Ｐゴシック"/>
            </a:rPr>
            <a:t>　生活保護費は被保護者の減少により、児童手当は少子化に伴い減少しているものの、子ども医療費助成事業の助成金や障害者自立支援事業の介護給付費等が</a:t>
          </a:r>
          <a:r>
            <a:rPr kumimoji="1" lang="ja-JP" altLang="en-US" sz="1300">
              <a:solidFill>
                <a:sysClr val="windowText" lastClr="000000"/>
              </a:solidFill>
              <a:latin typeface="ＭＳ Ｐゴシック"/>
            </a:rPr>
            <a:t>増加していること</a:t>
          </a:r>
          <a:r>
            <a:rPr kumimoji="1" lang="ja-JP" altLang="en-US" sz="1300">
              <a:latin typeface="ＭＳ Ｐゴシック"/>
            </a:rPr>
            <a:t>が主な要因である。</a:t>
          </a:r>
          <a:endParaRPr kumimoji="1" lang="en-US" altLang="ja-JP"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26307</xdr:rowOff>
    </xdr:from>
    <xdr:to>
      <xdr:col>7</xdr:col>
      <xdr:colOff>15875</xdr:colOff>
      <xdr:row>60</xdr:row>
      <xdr:rowOff>165100</xdr:rowOff>
    </xdr:to>
    <xdr:cxnSp macro="">
      <xdr:nvCxnSpPr>
        <xdr:cNvPr id="187" name="直線コネクタ 186"/>
        <xdr:cNvCxnSpPr/>
      </xdr:nvCxnSpPr>
      <xdr:spPr>
        <a:xfrm flipV="1">
          <a:off x="4826000" y="91131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112684</xdr:rowOff>
    </xdr:from>
    <xdr:ext cx="762000" cy="259045"/>
    <xdr:sp macro="" textlink="">
      <xdr:nvSpPr>
        <xdr:cNvPr id="190" name="扶助費最大値テキスト"/>
        <xdr:cNvSpPr txBox="1"/>
      </xdr:nvSpPr>
      <xdr:spPr>
        <a:xfrm>
          <a:off x="4914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53</xdr:row>
      <xdr:rowOff>26307</xdr:rowOff>
    </xdr:from>
    <xdr:to>
      <xdr:col>7</xdr:col>
      <xdr:colOff>104775</xdr:colOff>
      <xdr:row>53</xdr:row>
      <xdr:rowOff>26307</xdr:rowOff>
    </xdr:to>
    <xdr:cxnSp macro="">
      <xdr:nvCxnSpPr>
        <xdr:cNvPr id="191" name="直線コネクタ 190"/>
        <xdr:cNvCxnSpPr/>
      </xdr:nvCxnSpPr>
      <xdr:spPr>
        <a:xfrm>
          <a:off x="4737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86178</xdr:rowOff>
    </xdr:from>
    <xdr:to>
      <xdr:col>7</xdr:col>
      <xdr:colOff>15875</xdr:colOff>
      <xdr:row>55</xdr:row>
      <xdr:rowOff>140607</xdr:rowOff>
    </xdr:to>
    <xdr:cxnSp macro="">
      <xdr:nvCxnSpPr>
        <xdr:cNvPr id="192" name="直線コネクタ 191"/>
        <xdr:cNvCxnSpPr/>
      </xdr:nvCxnSpPr>
      <xdr:spPr>
        <a:xfrm>
          <a:off x="3987800" y="9515928"/>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116312</xdr:rowOff>
    </xdr:from>
    <xdr:ext cx="762000" cy="259045"/>
    <xdr:sp macro="" textlink="">
      <xdr:nvSpPr>
        <xdr:cNvPr id="193" name="扶助費平均値テキスト"/>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4" name="フローチャート : 判断 193"/>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75293</xdr:rowOff>
    </xdr:from>
    <xdr:to>
      <xdr:col>5</xdr:col>
      <xdr:colOff>549275</xdr:colOff>
      <xdr:row>55</xdr:row>
      <xdr:rowOff>86178</xdr:rowOff>
    </xdr:to>
    <xdr:cxnSp macro="">
      <xdr:nvCxnSpPr>
        <xdr:cNvPr id="195" name="直線コネクタ 194"/>
        <xdr:cNvCxnSpPr/>
      </xdr:nvCxnSpPr>
      <xdr:spPr>
        <a:xfrm>
          <a:off x="3098800" y="95050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111578</xdr:rowOff>
    </xdr:from>
    <xdr:to>
      <xdr:col>5</xdr:col>
      <xdr:colOff>600075</xdr:colOff>
      <xdr:row>56</xdr:row>
      <xdr:rowOff>41728</xdr:rowOff>
    </xdr:to>
    <xdr:sp macro="" textlink="">
      <xdr:nvSpPr>
        <xdr:cNvPr id="196" name="フローチャート : 判断 195"/>
        <xdr:cNvSpPr/>
      </xdr:nvSpPr>
      <xdr:spPr>
        <a:xfrm>
          <a:off x="3937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26505</xdr:rowOff>
    </xdr:from>
    <xdr:ext cx="736600" cy="259045"/>
    <xdr:sp macro="" textlink="">
      <xdr:nvSpPr>
        <xdr:cNvPr id="197" name="テキスト ボックス 196"/>
        <xdr:cNvSpPr txBox="1"/>
      </xdr:nvSpPr>
      <xdr:spPr>
        <a:xfrm>
          <a:off x="3606800" y="9627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75293</xdr:rowOff>
    </xdr:from>
    <xdr:to>
      <xdr:col>4</xdr:col>
      <xdr:colOff>346075</xdr:colOff>
      <xdr:row>55</xdr:row>
      <xdr:rowOff>140607</xdr:rowOff>
    </xdr:to>
    <xdr:cxnSp macro="">
      <xdr:nvCxnSpPr>
        <xdr:cNvPr id="198" name="直線コネクタ 197"/>
        <xdr:cNvCxnSpPr/>
      </xdr:nvCxnSpPr>
      <xdr:spPr>
        <a:xfrm flipV="1">
          <a:off x="2209800" y="95050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89807</xdr:rowOff>
    </xdr:from>
    <xdr:to>
      <xdr:col>4</xdr:col>
      <xdr:colOff>396875</xdr:colOff>
      <xdr:row>56</xdr:row>
      <xdr:rowOff>19957</xdr:rowOff>
    </xdr:to>
    <xdr:sp macro="" textlink="">
      <xdr:nvSpPr>
        <xdr:cNvPr id="199" name="フローチャート :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4734</xdr:rowOff>
    </xdr:from>
    <xdr:ext cx="762000" cy="259045"/>
    <xdr:sp macro="" textlink="">
      <xdr:nvSpPr>
        <xdr:cNvPr id="200" name="テキスト ボックス 199"/>
        <xdr:cNvSpPr txBox="1"/>
      </xdr:nvSpPr>
      <xdr:spPr>
        <a:xfrm>
          <a:off x="2717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140607</xdr:rowOff>
    </xdr:from>
    <xdr:to>
      <xdr:col>3</xdr:col>
      <xdr:colOff>142875</xdr:colOff>
      <xdr:row>56</xdr:row>
      <xdr:rowOff>132443</xdr:rowOff>
    </xdr:to>
    <xdr:cxnSp macro="">
      <xdr:nvCxnSpPr>
        <xdr:cNvPr id="201" name="直線コネクタ 200"/>
        <xdr:cNvCxnSpPr/>
      </xdr:nvCxnSpPr>
      <xdr:spPr>
        <a:xfrm flipV="1">
          <a:off x="1320800" y="9570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68035</xdr:rowOff>
    </xdr:from>
    <xdr:to>
      <xdr:col>3</xdr:col>
      <xdr:colOff>193675</xdr:colOff>
      <xdr:row>55</xdr:row>
      <xdr:rowOff>169635</xdr:rowOff>
    </xdr:to>
    <xdr:sp macro="" textlink="">
      <xdr:nvSpPr>
        <xdr:cNvPr id="202" name="フローチャート :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204" name="フローチャート : 判断 203"/>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8362</xdr:rowOff>
    </xdr:from>
    <xdr:ext cx="762000" cy="259045"/>
    <xdr:sp macro="" textlink="">
      <xdr:nvSpPr>
        <xdr:cNvPr id="205" name="テキスト ボックス 204"/>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211" name="円/楕円 210"/>
        <xdr:cNvSpPr/>
      </xdr:nvSpPr>
      <xdr:spPr>
        <a:xfrm>
          <a:off x="47752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106334</xdr:rowOff>
    </xdr:from>
    <xdr:ext cx="762000" cy="259045"/>
    <xdr:sp macro="" textlink="">
      <xdr:nvSpPr>
        <xdr:cNvPr id="212" name="扶助費該当値テキスト"/>
        <xdr:cNvSpPr txBox="1"/>
      </xdr:nvSpPr>
      <xdr:spPr>
        <a:xfrm>
          <a:off x="49149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35378</xdr:rowOff>
    </xdr:from>
    <xdr:to>
      <xdr:col>5</xdr:col>
      <xdr:colOff>600075</xdr:colOff>
      <xdr:row>55</xdr:row>
      <xdr:rowOff>136978</xdr:rowOff>
    </xdr:to>
    <xdr:sp macro="" textlink="">
      <xdr:nvSpPr>
        <xdr:cNvPr id="213" name="円/楕円 212"/>
        <xdr:cNvSpPr/>
      </xdr:nvSpPr>
      <xdr:spPr>
        <a:xfrm>
          <a:off x="3937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147155</xdr:rowOff>
    </xdr:from>
    <xdr:ext cx="736600" cy="259045"/>
    <xdr:sp macro="" textlink="">
      <xdr:nvSpPr>
        <xdr:cNvPr id="214" name="テキスト ボックス 213"/>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24493</xdr:rowOff>
    </xdr:from>
    <xdr:to>
      <xdr:col>4</xdr:col>
      <xdr:colOff>396875</xdr:colOff>
      <xdr:row>55</xdr:row>
      <xdr:rowOff>126093</xdr:rowOff>
    </xdr:to>
    <xdr:sp macro="" textlink="">
      <xdr:nvSpPr>
        <xdr:cNvPr id="215" name="円/楕円 214"/>
        <xdr:cNvSpPr/>
      </xdr:nvSpPr>
      <xdr:spPr>
        <a:xfrm>
          <a:off x="3048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136270</xdr:rowOff>
    </xdr:from>
    <xdr:ext cx="762000" cy="259045"/>
    <xdr:sp macro="" textlink="">
      <xdr:nvSpPr>
        <xdr:cNvPr id="216" name="テキスト ボックス 215"/>
        <xdr:cNvSpPr txBox="1"/>
      </xdr:nvSpPr>
      <xdr:spPr>
        <a:xfrm>
          <a:off x="2717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89807</xdr:rowOff>
    </xdr:from>
    <xdr:to>
      <xdr:col>3</xdr:col>
      <xdr:colOff>193675</xdr:colOff>
      <xdr:row>56</xdr:row>
      <xdr:rowOff>19957</xdr:rowOff>
    </xdr:to>
    <xdr:sp macro="" textlink="">
      <xdr:nvSpPr>
        <xdr:cNvPr id="217" name="円/楕円 216"/>
        <xdr:cNvSpPr/>
      </xdr:nvSpPr>
      <xdr:spPr>
        <a:xfrm>
          <a:off x="2159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4734</xdr:rowOff>
    </xdr:from>
    <xdr:ext cx="762000" cy="259045"/>
    <xdr:sp macro="" textlink="">
      <xdr:nvSpPr>
        <xdr:cNvPr id="218" name="テキスト ボックス 217"/>
        <xdr:cNvSpPr txBox="1"/>
      </xdr:nvSpPr>
      <xdr:spPr>
        <a:xfrm>
          <a:off x="1828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81643</xdr:rowOff>
    </xdr:from>
    <xdr:to>
      <xdr:col>1</xdr:col>
      <xdr:colOff>676275</xdr:colOff>
      <xdr:row>57</xdr:row>
      <xdr:rowOff>11793</xdr:rowOff>
    </xdr:to>
    <xdr:sp macro="" textlink="">
      <xdr:nvSpPr>
        <xdr:cNvPr id="219" name="円/楕円 218"/>
        <xdr:cNvSpPr/>
      </xdr:nvSpPr>
      <xdr:spPr>
        <a:xfrm>
          <a:off x="1270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168020</xdr:rowOff>
    </xdr:from>
    <xdr:ext cx="762000" cy="259045"/>
    <xdr:sp macro="" textlink="">
      <xdr:nvSpPr>
        <xdr:cNvPr id="220" name="テキスト ボックス 219"/>
        <xdr:cNvSpPr txBox="1"/>
      </xdr:nvSpPr>
      <xdr:spPr>
        <a:xfrm>
          <a:off x="939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0.3</a:t>
          </a:r>
          <a:r>
            <a:rPr kumimoji="1" lang="ja-JP" altLang="en-US" sz="1300">
              <a:latin typeface="ＭＳ Ｐゴシック"/>
            </a:rPr>
            <a:t>ポイント増加し</a:t>
          </a:r>
          <a:r>
            <a:rPr kumimoji="1" lang="en-US" altLang="ja-JP" sz="1300">
              <a:latin typeface="ＭＳ Ｐゴシック"/>
            </a:rPr>
            <a:t>13.7</a:t>
          </a:r>
          <a:r>
            <a:rPr kumimoji="1" lang="ja-JP" altLang="en-US" sz="1300">
              <a:latin typeface="ＭＳ Ｐゴシック"/>
            </a:rPr>
            <a:t>％となったが、類似団体と比較して</a:t>
          </a:r>
          <a:r>
            <a:rPr kumimoji="1" lang="en-US" altLang="ja-JP" sz="1300">
              <a:latin typeface="ＭＳ Ｐゴシック"/>
            </a:rPr>
            <a:t>1.6</a:t>
          </a:r>
          <a:r>
            <a:rPr kumimoji="1" lang="ja-JP" altLang="en-US" sz="1300">
              <a:latin typeface="ＭＳ Ｐゴシック"/>
            </a:rPr>
            <a:t>ポイント</a:t>
          </a:r>
          <a:r>
            <a:rPr kumimoji="1" lang="ja-JP" altLang="en-US" sz="1300">
              <a:solidFill>
                <a:sysClr val="windowText" lastClr="000000"/>
              </a:solidFill>
              <a:latin typeface="ＭＳ Ｐゴシック"/>
            </a:rPr>
            <a:t>下回</a:t>
          </a:r>
          <a:r>
            <a:rPr kumimoji="1" lang="ja-JP" altLang="en-US" sz="1300">
              <a:latin typeface="ＭＳ Ｐゴシック"/>
            </a:rPr>
            <a:t>っている。高齢化に伴い、介護保険事業及び後期高齢者医療事業への繰出金の増加が見込まれることから、介護予防事業等の推進により給付費の抑制を図る必要がある。</a:t>
          </a:r>
          <a:endParaRPr kumimoji="1" lang="en-US" altLang="ja-JP"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35560</xdr:rowOff>
    </xdr:to>
    <xdr:cxnSp macro="">
      <xdr:nvCxnSpPr>
        <xdr:cNvPr id="248" name="直線コネクタ 247"/>
        <xdr:cNvCxnSpPr/>
      </xdr:nvCxnSpPr>
      <xdr:spPr>
        <a:xfrm flipV="1">
          <a:off x="16510000" y="89662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7637</xdr:rowOff>
    </xdr:from>
    <xdr:ext cx="762000" cy="259045"/>
    <xdr:sp macro="" textlink="">
      <xdr:nvSpPr>
        <xdr:cNvPr id="249" name="その他最小値テキスト"/>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60</xdr:row>
      <xdr:rowOff>35560</xdr:rowOff>
    </xdr:from>
    <xdr:to>
      <xdr:col>24</xdr:col>
      <xdr:colOff>120650</xdr:colOff>
      <xdr:row>60</xdr:row>
      <xdr:rowOff>35560</xdr:rowOff>
    </xdr:to>
    <xdr:cxnSp macro="">
      <xdr:nvCxnSpPr>
        <xdr:cNvPr id="250" name="直線コネクタ 249"/>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5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2" name="直線コネクタ 25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81280</xdr:rowOff>
    </xdr:from>
    <xdr:to>
      <xdr:col>24</xdr:col>
      <xdr:colOff>31750</xdr:colOff>
      <xdr:row>54</xdr:row>
      <xdr:rowOff>104140</xdr:rowOff>
    </xdr:to>
    <xdr:cxnSp macro="">
      <xdr:nvCxnSpPr>
        <xdr:cNvPr id="253" name="直線コネクタ 252"/>
        <xdr:cNvCxnSpPr/>
      </xdr:nvCxnSpPr>
      <xdr:spPr>
        <a:xfrm>
          <a:off x="15671800" y="93395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54</xdr:row>
      <xdr:rowOff>147337</xdr:rowOff>
    </xdr:from>
    <xdr:ext cx="762000" cy="259045"/>
    <xdr:sp macro="" textlink="">
      <xdr:nvSpPr>
        <xdr:cNvPr id="254" name="その他平均値テキスト"/>
        <xdr:cNvSpPr txBox="1"/>
      </xdr:nvSpPr>
      <xdr:spPr>
        <a:xfrm>
          <a:off x="16598900" y="9405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3810</xdr:rowOff>
    </xdr:from>
    <xdr:to>
      <xdr:col>24</xdr:col>
      <xdr:colOff>82550</xdr:colOff>
      <xdr:row>55</xdr:row>
      <xdr:rowOff>105410</xdr:rowOff>
    </xdr:to>
    <xdr:sp macro="" textlink="">
      <xdr:nvSpPr>
        <xdr:cNvPr id="255" name="フローチャート : 判断 254"/>
        <xdr:cNvSpPr/>
      </xdr:nvSpPr>
      <xdr:spPr>
        <a:xfrm>
          <a:off x="16459200" y="943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54</xdr:row>
      <xdr:rowOff>43180</xdr:rowOff>
    </xdr:from>
    <xdr:to>
      <xdr:col>22</xdr:col>
      <xdr:colOff>565150</xdr:colOff>
      <xdr:row>54</xdr:row>
      <xdr:rowOff>81280</xdr:rowOff>
    </xdr:to>
    <xdr:cxnSp macro="">
      <xdr:nvCxnSpPr>
        <xdr:cNvPr id="256" name="直線コネクタ 255"/>
        <xdr:cNvCxnSpPr/>
      </xdr:nvCxnSpPr>
      <xdr:spPr>
        <a:xfrm>
          <a:off x="14782800" y="9301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129540</xdr:rowOff>
    </xdr:from>
    <xdr:to>
      <xdr:col>22</xdr:col>
      <xdr:colOff>615950</xdr:colOff>
      <xdr:row>55</xdr:row>
      <xdr:rowOff>59690</xdr:rowOff>
    </xdr:to>
    <xdr:sp macro="" textlink="">
      <xdr:nvSpPr>
        <xdr:cNvPr id="257" name="フローチャート : 判断 256"/>
        <xdr:cNvSpPr/>
      </xdr:nvSpPr>
      <xdr:spPr>
        <a:xfrm>
          <a:off x="15621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44467</xdr:rowOff>
    </xdr:from>
    <xdr:ext cx="736600" cy="259045"/>
    <xdr:sp macro="" textlink="">
      <xdr:nvSpPr>
        <xdr:cNvPr id="258" name="テキスト ボックス 257"/>
        <xdr:cNvSpPr txBox="1"/>
      </xdr:nvSpPr>
      <xdr:spPr>
        <a:xfrm>
          <a:off x="15290800" y="947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53</xdr:row>
      <xdr:rowOff>153670</xdr:rowOff>
    </xdr:from>
    <xdr:to>
      <xdr:col>21</xdr:col>
      <xdr:colOff>361950</xdr:colOff>
      <xdr:row>54</xdr:row>
      <xdr:rowOff>43180</xdr:rowOff>
    </xdr:to>
    <xdr:cxnSp macro="">
      <xdr:nvCxnSpPr>
        <xdr:cNvPr id="259" name="直線コネクタ 258"/>
        <xdr:cNvCxnSpPr/>
      </xdr:nvCxnSpPr>
      <xdr:spPr>
        <a:xfrm>
          <a:off x="13893800" y="9240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54</xdr:row>
      <xdr:rowOff>129540</xdr:rowOff>
    </xdr:from>
    <xdr:to>
      <xdr:col>21</xdr:col>
      <xdr:colOff>412750</xdr:colOff>
      <xdr:row>55</xdr:row>
      <xdr:rowOff>59690</xdr:rowOff>
    </xdr:to>
    <xdr:sp macro="" textlink="">
      <xdr:nvSpPr>
        <xdr:cNvPr id="260" name="フローチャート : 判断 259"/>
        <xdr:cNvSpPr/>
      </xdr:nvSpPr>
      <xdr:spPr>
        <a:xfrm>
          <a:off x="14732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44467</xdr:rowOff>
    </xdr:from>
    <xdr:ext cx="762000" cy="259045"/>
    <xdr:sp macro="" textlink="">
      <xdr:nvSpPr>
        <xdr:cNvPr id="261" name="テキスト ボックス 260"/>
        <xdr:cNvSpPr txBox="1"/>
      </xdr:nvSpPr>
      <xdr:spPr>
        <a:xfrm>
          <a:off x="14401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53</xdr:row>
      <xdr:rowOff>153670</xdr:rowOff>
    </xdr:from>
    <xdr:to>
      <xdr:col>20</xdr:col>
      <xdr:colOff>158750</xdr:colOff>
      <xdr:row>54</xdr:row>
      <xdr:rowOff>12700</xdr:rowOff>
    </xdr:to>
    <xdr:cxnSp macro="">
      <xdr:nvCxnSpPr>
        <xdr:cNvPr id="262" name="直線コネクタ 261"/>
        <xdr:cNvCxnSpPr/>
      </xdr:nvCxnSpPr>
      <xdr:spPr>
        <a:xfrm flipV="1">
          <a:off x="13004800" y="9240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54</xdr:row>
      <xdr:rowOff>114300</xdr:rowOff>
    </xdr:from>
    <xdr:to>
      <xdr:col>20</xdr:col>
      <xdr:colOff>209550</xdr:colOff>
      <xdr:row>55</xdr:row>
      <xdr:rowOff>44450</xdr:rowOff>
    </xdr:to>
    <xdr:sp macro="" textlink="">
      <xdr:nvSpPr>
        <xdr:cNvPr id="263" name="フローチャート : 判断 262"/>
        <xdr:cNvSpPr/>
      </xdr:nvSpPr>
      <xdr:spPr>
        <a:xfrm>
          <a:off x="13843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29227</xdr:rowOff>
    </xdr:from>
    <xdr:ext cx="762000" cy="259045"/>
    <xdr:sp macro="" textlink="">
      <xdr:nvSpPr>
        <xdr:cNvPr id="264" name="テキスト ボックス 263"/>
        <xdr:cNvSpPr txBox="1"/>
      </xdr:nvSpPr>
      <xdr:spPr>
        <a:xfrm>
          <a:off x="13512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106680</xdr:rowOff>
    </xdr:from>
    <xdr:to>
      <xdr:col>19</xdr:col>
      <xdr:colOff>6350</xdr:colOff>
      <xdr:row>55</xdr:row>
      <xdr:rowOff>36830</xdr:rowOff>
    </xdr:to>
    <xdr:sp macro="" textlink="">
      <xdr:nvSpPr>
        <xdr:cNvPr id="265" name="フローチャート : 判断 264"/>
        <xdr:cNvSpPr/>
      </xdr:nvSpPr>
      <xdr:spPr>
        <a:xfrm>
          <a:off x="12954000" y="936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21607</xdr:rowOff>
    </xdr:from>
    <xdr:ext cx="762000" cy="259045"/>
    <xdr:sp macro="" textlink="">
      <xdr:nvSpPr>
        <xdr:cNvPr id="266" name="テキスト ボックス 265"/>
        <xdr:cNvSpPr txBox="1"/>
      </xdr:nvSpPr>
      <xdr:spPr>
        <a:xfrm>
          <a:off x="12623800" y="945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54</xdr:row>
      <xdr:rowOff>53340</xdr:rowOff>
    </xdr:from>
    <xdr:to>
      <xdr:col>24</xdr:col>
      <xdr:colOff>82550</xdr:colOff>
      <xdr:row>54</xdr:row>
      <xdr:rowOff>154940</xdr:rowOff>
    </xdr:to>
    <xdr:sp macro="" textlink="">
      <xdr:nvSpPr>
        <xdr:cNvPr id="272" name="円/楕円 271"/>
        <xdr:cNvSpPr/>
      </xdr:nvSpPr>
      <xdr:spPr>
        <a:xfrm>
          <a:off x="164592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69867</xdr:rowOff>
    </xdr:from>
    <xdr:ext cx="762000" cy="259045"/>
    <xdr:sp macro="" textlink="">
      <xdr:nvSpPr>
        <xdr:cNvPr id="273" name="その他該当値テキスト"/>
        <xdr:cNvSpPr txBox="1"/>
      </xdr:nvSpPr>
      <xdr:spPr>
        <a:xfrm>
          <a:off x="165989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54</xdr:row>
      <xdr:rowOff>30480</xdr:rowOff>
    </xdr:from>
    <xdr:to>
      <xdr:col>22</xdr:col>
      <xdr:colOff>615950</xdr:colOff>
      <xdr:row>54</xdr:row>
      <xdr:rowOff>132080</xdr:rowOff>
    </xdr:to>
    <xdr:sp macro="" textlink="">
      <xdr:nvSpPr>
        <xdr:cNvPr id="274" name="円/楕円 273"/>
        <xdr:cNvSpPr/>
      </xdr:nvSpPr>
      <xdr:spPr>
        <a:xfrm>
          <a:off x="15621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52</xdr:row>
      <xdr:rowOff>142257</xdr:rowOff>
    </xdr:from>
    <xdr:ext cx="736600" cy="259045"/>
    <xdr:sp macro="" textlink="">
      <xdr:nvSpPr>
        <xdr:cNvPr id="275" name="テキスト ボックス 274"/>
        <xdr:cNvSpPr txBox="1"/>
      </xdr:nvSpPr>
      <xdr:spPr>
        <a:xfrm>
          <a:off x="15290800" y="905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21</xdr:col>
      <xdr:colOff>311150</xdr:colOff>
      <xdr:row>53</xdr:row>
      <xdr:rowOff>163830</xdr:rowOff>
    </xdr:from>
    <xdr:to>
      <xdr:col>21</xdr:col>
      <xdr:colOff>412750</xdr:colOff>
      <xdr:row>54</xdr:row>
      <xdr:rowOff>93980</xdr:rowOff>
    </xdr:to>
    <xdr:sp macro="" textlink="">
      <xdr:nvSpPr>
        <xdr:cNvPr id="276" name="円/楕円 275"/>
        <xdr:cNvSpPr/>
      </xdr:nvSpPr>
      <xdr:spPr>
        <a:xfrm>
          <a:off x="14732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52</xdr:row>
      <xdr:rowOff>104157</xdr:rowOff>
    </xdr:from>
    <xdr:ext cx="762000" cy="259045"/>
    <xdr:sp macro="" textlink="">
      <xdr:nvSpPr>
        <xdr:cNvPr id="277" name="テキスト ボックス 276"/>
        <xdr:cNvSpPr txBox="1"/>
      </xdr:nvSpPr>
      <xdr:spPr>
        <a:xfrm>
          <a:off x="14401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107950</xdr:colOff>
      <xdr:row>53</xdr:row>
      <xdr:rowOff>102870</xdr:rowOff>
    </xdr:from>
    <xdr:to>
      <xdr:col>20</xdr:col>
      <xdr:colOff>209550</xdr:colOff>
      <xdr:row>54</xdr:row>
      <xdr:rowOff>33020</xdr:rowOff>
    </xdr:to>
    <xdr:sp macro="" textlink="">
      <xdr:nvSpPr>
        <xdr:cNvPr id="278" name="円/楕円 277"/>
        <xdr:cNvSpPr/>
      </xdr:nvSpPr>
      <xdr:spPr>
        <a:xfrm>
          <a:off x="13843000" y="918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43197</xdr:rowOff>
    </xdr:from>
    <xdr:ext cx="762000" cy="259045"/>
    <xdr:sp macro="" textlink="">
      <xdr:nvSpPr>
        <xdr:cNvPr id="279" name="テキスト ボックス 278"/>
        <xdr:cNvSpPr txBox="1"/>
      </xdr:nvSpPr>
      <xdr:spPr>
        <a:xfrm>
          <a:off x="13512800" y="895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18</xdr:col>
      <xdr:colOff>590550</xdr:colOff>
      <xdr:row>53</xdr:row>
      <xdr:rowOff>133350</xdr:rowOff>
    </xdr:from>
    <xdr:to>
      <xdr:col>19</xdr:col>
      <xdr:colOff>6350</xdr:colOff>
      <xdr:row>54</xdr:row>
      <xdr:rowOff>63500</xdr:rowOff>
    </xdr:to>
    <xdr:sp macro="" textlink="">
      <xdr:nvSpPr>
        <xdr:cNvPr id="280" name="円/楕円 279"/>
        <xdr:cNvSpPr/>
      </xdr:nvSpPr>
      <xdr:spPr>
        <a:xfrm>
          <a:off x="12954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52</xdr:row>
      <xdr:rowOff>73677</xdr:rowOff>
    </xdr:from>
    <xdr:ext cx="762000" cy="259045"/>
    <xdr:sp macro="" textlink="">
      <xdr:nvSpPr>
        <xdr:cNvPr id="281" name="テキスト ボックス 280"/>
        <xdr:cNvSpPr txBox="1"/>
      </xdr:nvSpPr>
      <xdr:spPr>
        <a:xfrm>
          <a:off x="12623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121/128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5.2</a:t>
          </a:r>
          <a:r>
            <a:rPr kumimoji="1" lang="ja-JP" altLang="en-US" sz="1300">
              <a:latin typeface="ＭＳ Ｐゴシック"/>
            </a:rPr>
            <a:t>ポイント増加し</a:t>
          </a:r>
          <a:r>
            <a:rPr kumimoji="1" lang="en-US" altLang="ja-JP" sz="1300">
              <a:latin typeface="ＭＳ Ｐゴシック"/>
            </a:rPr>
            <a:t>17.5</a:t>
          </a:r>
          <a:r>
            <a:rPr kumimoji="1" lang="ja-JP" altLang="en-US" sz="1300">
              <a:latin typeface="ＭＳ Ｐゴシック"/>
            </a:rPr>
            <a:t>％となっており、類似団体より</a:t>
          </a:r>
          <a:r>
            <a:rPr kumimoji="1" lang="en-US" altLang="ja-JP" sz="1300">
              <a:latin typeface="ＭＳ Ｐゴシック"/>
            </a:rPr>
            <a:t>6.9</a:t>
          </a:r>
          <a:r>
            <a:rPr kumimoji="1" lang="ja-JP" altLang="en-US" sz="1300">
              <a:latin typeface="ＭＳ Ｐゴシック"/>
            </a:rPr>
            <a:t>ポイント</a:t>
          </a:r>
          <a:r>
            <a:rPr kumimoji="1" lang="ja-JP" altLang="en-US" sz="1300">
              <a:solidFill>
                <a:sysClr val="windowText" lastClr="000000"/>
              </a:solidFill>
              <a:latin typeface="ＭＳ Ｐゴシック"/>
            </a:rPr>
            <a:t>上</a:t>
          </a:r>
          <a:r>
            <a:rPr kumimoji="1" lang="ja-JP" altLang="en-US" sz="1300">
              <a:latin typeface="ＭＳ Ｐゴシック"/>
            </a:rPr>
            <a:t>回っている。</a:t>
          </a:r>
          <a:endParaRPr kumimoji="1" lang="en-US" altLang="ja-JP" sz="1300">
            <a:latin typeface="ＭＳ Ｐゴシック"/>
          </a:endParaRPr>
        </a:p>
        <a:p>
          <a:r>
            <a:rPr kumimoji="1" lang="ja-JP" altLang="en-US" sz="1300">
              <a:latin typeface="ＭＳ Ｐゴシック"/>
            </a:rPr>
            <a:t>　今後は、本市の補助金ガイドラインに基づき、補助金の見直しを進めるとともに、公営企業（水道、病院、下水道等）の経営健全化による独立採算制を推進することで、補助費等の抑制に努める。</a:t>
          </a: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120142</xdr:rowOff>
    </xdr:from>
    <xdr:to>
      <xdr:col>24</xdr:col>
      <xdr:colOff>31750</xdr:colOff>
      <xdr:row>39</xdr:row>
      <xdr:rowOff>92710</xdr:rowOff>
    </xdr:to>
    <xdr:cxnSp macro="">
      <xdr:nvCxnSpPr>
        <xdr:cNvPr id="306" name="直線コネクタ 305"/>
        <xdr:cNvCxnSpPr/>
      </xdr:nvCxnSpPr>
      <xdr:spPr>
        <a:xfrm flipV="1">
          <a:off x="16510000" y="5777992"/>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35069</xdr:rowOff>
    </xdr:from>
    <xdr:ext cx="762000" cy="259045"/>
    <xdr:sp macro="" textlink="">
      <xdr:nvSpPr>
        <xdr:cNvPr id="309" name="補助費等最大値テキスト"/>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33</xdr:row>
      <xdr:rowOff>120142</xdr:rowOff>
    </xdr:from>
    <xdr:to>
      <xdr:col>24</xdr:col>
      <xdr:colOff>120650</xdr:colOff>
      <xdr:row>33</xdr:row>
      <xdr:rowOff>120142</xdr:rowOff>
    </xdr:to>
    <xdr:cxnSp macro="">
      <xdr:nvCxnSpPr>
        <xdr:cNvPr id="310" name="直線コネクタ 309"/>
        <xdr:cNvCxnSpPr/>
      </xdr:nvCxnSpPr>
      <xdr:spPr>
        <a:xfrm>
          <a:off x="16421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117856</xdr:rowOff>
    </xdr:from>
    <xdr:to>
      <xdr:col>24</xdr:col>
      <xdr:colOff>31750</xdr:colOff>
      <xdr:row>38</xdr:row>
      <xdr:rowOff>12700</xdr:rowOff>
    </xdr:to>
    <xdr:cxnSp macro="">
      <xdr:nvCxnSpPr>
        <xdr:cNvPr id="311" name="直線コネクタ 310"/>
        <xdr:cNvCxnSpPr/>
      </xdr:nvCxnSpPr>
      <xdr:spPr>
        <a:xfrm>
          <a:off x="15671800" y="6290056"/>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5859</xdr:rowOff>
    </xdr:from>
    <xdr:ext cx="762000" cy="259045"/>
    <xdr:sp macro="" textlink="">
      <xdr:nvSpPr>
        <xdr:cNvPr id="312"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13" name="フローチャート : 判断 312"/>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117856</xdr:rowOff>
    </xdr:from>
    <xdr:to>
      <xdr:col>22</xdr:col>
      <xdr:colOff>565150</xdr:colOff>
      <xdr:row>37</xdr:row>
      <xdr:rowOff>110998</xdr:rowOff>
    </xdr:to>
    <xdr:cxnSp macro="">
      <xdr:nvCxnSpPr>
        <xdr:cNvPr id="314" name="直線コネクタ 313"/>
        <xdr:cNvCxnSpPr/>
      </xdr:nvCxnSpPr>
      <xdr:spPr>
        <a:xfrm flipV="1">
          <a:off x="14782800" y="629005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151638</xdr:rowOff>
    </xdr:from>
    <xdr:to>
      <xdr:col>22</xdr:col>
      <xdr:colOff>615950</xdr:colOff>
      <xdr:row>36</xdr:row>
      <xdr:rowOff>81788</xdr:rowOff>
    </xdr:to>
    <xdr:sp macro="" textlink="">
      <xdr:nvSpPr>
        <xdr:cNvPr id="315" name="フローチャート : 判断 314"/>
        <xdr:cNvSpPr/>
      </xdr:nvSpPr>
      <xdr:spPr>
        <a:xfrm>
          <a:off x="15621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91965</xdr:rowOff>
    </xdr:from>
    <xdr:ext cx="736600" cy="259045"/>
    <xdr:sp macro="" textlink="">
      <xdr:nvSpPr>
        <xdr:cNvPr id="316" name="テキスト ボックス 315"/>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110998</xdr:rowOff>
    </xdr:from>
    <xdr:to>
      <xdr:col>21</xdr:col>
      <xdr:colOff>361950</xdr:colOff>
      <xdr:row>37</xdr:row>
      <xdr:rowOff>124714</xdr:rowOff>
    </xdr:to>
    <xdr:cxnSp macro="">
      <xdr:nvCxnSpPr>
        <xdr:cNvPr id="317" name="直線コネクタ 316"/>
        <xdr:cNvCxnSpPr/>
      </xdr:nvCxnSpPr>
      <xdr:spPr>
        <a:xfrm flipV="1">
          <a:off x="13893800" y="64546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16764</xdr:rowOff>
    </xdr:from>
    <xdr:to>
      <xdr:col>21</xdr:col>
      <xdr:colOff>412750</xdr:colOff>
      <xdr:row>36</xdr:row>
      <xdr:rowOff>118364</xdr:rowOff>
    </xdr:to>
    <xdr:sp macro="" textlink="">
      <xdr:nvSpPr>
        <xdr:cNvPr id="318" name="フローチャート : 判断 317"/>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128541</xdr:rowOff>
    </xdr:from>
    <xdr:ext cx="762000" cy="259045"/>
    <xdr:sp macro="" textlink="">
      <xdr:nvSpPr>
        <xdr:cNvPr id="319" name="テキスト ボックス 318"/>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88138</xdr:rowOff>
    </xdr:from>
    <xdr:to>
      <xdr:col>20</xdr:col>
      <xdr:colOff>158750</xdr:colOff>
      <xdr:row>37</xdr:row>
      <xdr:rowOff>124714</xdr:rowOff>
    </xdr:to>
    <xdr:cxnSp macro="">
      <xdr:nvCxnSpPr>
        <xdr:cNvPr id="320" name="直線コネクタ 319"/>
        <xdr:cNvCxnSpPr/>
      </xdr:nvCxnSpPr>
      <xdr:spPr>
        <a:xfrm>
          <a:off x="13004800" y="64317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169926</xdr:rowOff>
    </xdr:from>
    <xdr:to>
      <xdr:col>20</xdr:col>
      <xdr:colOff>209550</xdr:colOff>
      <xdr:row>36</xdr:row>
      <xdr:rowOff>100076</xdr:rowOff>
    </xdr:to>
    <xdr:sp macro="" textlink="">
      <xdr:nvSpPr>
        <xdr:cNvPr id="321" name="フローチャート : 判断 320"/>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110253</xdr:rowOff>
    </xdr:from>
    <xdr:ext cx="762000" cy="259045"/>
    <xdr:sp macro="" textlink="">
      <xdr:nvSpPr>
        <xdr:cNvPr id="322" name="テキスト ボックス 321"/>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3" name="フローチャート : 判断 322"/>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4" name="テキスト ボックス 323"/>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133350</xdr:rowOff>
    </xdr:from>
    <xdr:to>
      <xdr:col>24</xdr:col>
      <xdr:colOff>82550</xdr:colOff>
      <xdr:row>38</xdr:row>
      <xdr:rowOff>63500</xdr:rowOff>
    </xdr:to>
    <xdr:sp macro="" textlink="">
      <xdr:nvSpPr>
        <xdr:cNvPr id="330" name="円/楕円 329"/>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105427</xdr:rowOff>
    </xdr:from>
    <xdr:ext cx="762000" cy="259045"/>
    <xdr:sp macro="" textlink="">
      <xdr:nvSpPr>
        <xdr:cNvPr id="331" name="補助費等該当値テキスト"/>
        <xdr:cNvSpPr txBox="1"/>
      </xdr:nvSpPr>
      <xdr:spPr>
        <a:xfrm>
          <a:off x="16598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67056</xdr:rowOff>
    </xdr:from>
    <xdr:to>
      <xdr:col>22</xdr:col>
      <xdr:colOff>615950</xdr:colOff>
      <xdr:row>36</xdr:row>
      <xdr:rowOff>168656</xdr:rowOff>
    </xdr:to>
    <xdr:sp macro="" textlink="">
      <xdr:nvSpPr>
        <xdr:cNvPr id="332" name="円/楕円 331"/>
        <xdr:cNvSpPr/>
      </xdr:nvSpPr>
      <xdr:spPr>
        <a:xfrm>
          <a:off x="15621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153433</xdr:rowOff>
    </xdr:from>
    <xdr:ext cx="736600" cy="259045"/>
    <xdr:sp macro="" textlink="">
      <xdr:nvSpPr>
        <xdr:cNvPr id="333" name="テキスト ボックス 332"/>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60198</xdr:rowOff>
    </xdr:from>
    <xdr:to>
      <xdr:col>21</xdr:col>
      <xdr:colOff>412750</xdr:colOff>
      <xdr:row>37</xdr:row>
      <xdr:rowOff>161798</xdr:rowOff>
    </xdr:to>
    <xdr:sp macro="" textlink="">
      <xdr:nvSpPr>
        <xdr:cNvPr id="334" name="円/楕円 333"/>
        <xdr:cNvSpPr/>
      </xdr:nvSpPr>
      <xdr:spPr>
        <a:xfrm>
          <a:off x="14732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146575</xdr:rowOff>
    </xdr:from>
    <xdr:ext cx="762000" cy="259045"/>
    <xdr:sp macro="" textlink="">
      <xdr:nvSpPr>
        <xdr:cNvPr id="335" name="テキスト ボックス 334"/>
        <xdr:cNvSpPr txBox="1"/>
      </xdr:nvSpPr>
      <xdr:spPr>
        <a:xfrm>
          <a:off x="14401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73914</xdr:rowOff>
    </xdr:from>
    <xdr:to>
      <xdr:col>20</xdr:col>
      <xdr:colOff>209550</xdr:colOff>
      <xdr:row>38</xdr:row>
      <xdr:rowOff>4064</xdr:rowOff>
    </xdr:to>
    <xdr:sp macro="" textlink="">
      <xdr:nvSpPr>
        <xdr:cNvPr id="336" name="円/楕円 335"/>
        <xdr:cNvSpPr/>
      </xdr:nvSpPr>
      <xdr:spPr>
        <a:xfrm>
          <a:off x="13843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160291</xdr:rowOff>
    </xdr:from>
    <xdr:ext cx="762000" cy="259045"/>
    <xdr:sp macro="" textlink="">
      <xdr:nvSpPr>
        <xdr:cNvPr id="337" name="テキスト ボックス 336"/>
        <xdr:cNvSpPr txBox="1"/>
      </xdr:nvSpPr>
      <xdr:spPr>
        <a:xfrm>
          <a:off x="13512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37338</xdr:rowOff>
    </xdr:from>
    <xdr:to>
      <xdr:col>19</xdr:col>
      <xdr:colOff>6350</xdr:colOff>
      <xdr:row>37</xdr:row>
      <xdr:rowOff>138938</xdr:rowOff>
    </xdr:to>
    <xdr:sp macro="" textlink="">
      <xdr:nvSpPr>
        <xdr:cNvPr id="338" name="円/楕円 337"/>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123715</xdr:rowOff>
    </xdr:from>
    <xdr:ext cx="762000" cy="259045"/>
    <xdr:sp macro="" textlink="">
      <xdr:nvSpPr>
        <xdr:cNvPr id="339" name="テキスト ボックス 338"/>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a:t>
          </a:r>
          <a:r>
            <a:rPr kumimoji="1" lang="ja-JP" altLang="en-US" sz="1300">
              <a:latin typeface="ＭＳ Ｐゴシック"/>
            </a:rPr>
            <a:t>平成</a:t>
          </a:r>
          <a:r>
            <a:rPr kumimoji="1" lang="en-US" altLang="ja-JP" sz="1300">
              <a:latin typeface="ＭＳ Ｐゴシック"/>
            </a:rPr>
            <a:t>27</a:t>
          </a:r>
          <a:r>
            <a:rPr kumimoji="1" lang="ja-JP" altLang="en-US" sz="1300">
              <a:latin typeface="ＭＳ Ｐゴシック"/>
            </a:rPr>
            <a:t>年度と同率の</a:t>
          </a:r>
          <a:r>
            <a:rPr kumimoji="1" lang="en-US" altLang="ja-JP" sz="1300">
              <a:latin typeface="ＭＳ Ｐゴシック"/>
            </a:rPr>
            <a:t>23.4</a:t>
          </a:r>
          <a:r>
            <a:rPr kumimoji="1" lang="ja-JP" altLang="en-US" sz="1300">
              <a:latin typeface="ＭＳ Ｐゴシック"/>
            </a:rPr>
            <a:t>％となっており、類似団体よりも</a:t>
          </a:r>
          <a:r>
            <a:rPr kumimoji="1" lang="en-US" altLang="ja-JP" sz="1300">
              <a:latin typeface="ＭＳ Ｐゴシック"/>
            </a:rPr>
            <a:t>3.9</a:t>
          </a:r>
          <a:r>
            <a:rPr kumimoji="1" lang="ja-JP" altLang="en-US" sz="1300">
              <a:latin typeface="ＭＳ Ｐゴシック"/>
            </a:rPr>
            <a:t>ポイント</a:t>
          </a:r>
          <a:r>
            <a:rPr kumimoji="1" lang="ja-JP" altLang="en-US" sz="1300">
              <a:solidFill>
                <a:sysClr val="windowText" lastClr="000000"/>
              </a:solidFill>
              <a:latin typeface="ＭＳ Ｐゴシック"/>
            </a:rPr>
            <a:t>上</a:t>
          </a:r>
          <a:r>
            <a:rPr kumimoji="1" lang="ja-JP" altLang="en-US" sz="1300">
              <a:latin typeface="ＭＳ Ｐゴシック"/>
            </a:rPr>
            <a:t>回っている。合併前後の大規模事業に係る地方債の元利償還金の償還終了を見込んでいるものの、平成</a:t>
          </a:r>
          <a:r>
            <a:rPr kumimoji="1" lang="en-US" altLang="ja-JP" sz="1300">
              <a:latin typeface="ＭＳ Ｐゴシック"/>
            </a:rPr>
            <a:t>29</a:t>
          </a:r>
          <a:r>
            <a:rPr kumimoji="1" lang="ja-JP" altLang="en-US" sz="1300">
              <a:latin typeface="ＭＳ Ｐゴシック"/>
            </a:rPr>
            <a:t>年度以降増加しているふるさと納税を活用し、合併特例債の発行期限を見据えた集中的かつ効果的な投資による地方債の増加により、元利償還金は横ばいで推移</a:t>
          </a:r>
          <a:r>
            <a:rPr kumimoji="1" lang="ja-JP" altLang="en-US" sz="1300">
              <a:solidFill>
                <a:schemeClr val="dk1"/>
              </a:solidFill>
              <a:effectLst/>
              <a:latin typeface="+mn-lt"/>
              <a:ea typeface="+mn-ea"/>
              <a:cs typeface="+mn-cs"/>
            </a:rPr>
            <a:t>することが見込まれる。</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20320</xdr:rowOff>
    </xdr:from>
    <xdr:to>
      <xdr:col>7</xdr:col>
      <xdr:colOff>15875</xdr:colOff>
      <xdr:row>81</xdr:row>
      <xdr:rowOff>12700</xdr:rowOff>
    </xdr:to>
    <xdr:cxnSp macro="">
      <xdr:nvCxnSpPr>
        <xdr:cNvPr id="366" name="直線コネクタ 365"/>
        <xdr:cNvCxnSpPr/>
      </xdr:nvCxnSpPr>
      <xdr:spPr>
        <a:xfrm flipV="1">
          <a:off x="4826000" y="1270762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156227</xdr:rowOff>
    </xdr:from>
    <xdr:ext cx="762000" cy="259045"/>
    <xdr:sp macro="" textlink="">
      <xdr:nvSpPr>
        <xdr:cNvPr id="367" name="公債費最小値テキスト"/>
        <xdr:cNvSpPr txBox="1"/>
      </xdr:nvSpPr>
      <xdr:spPr>
        <a:xfrm>
          <a:off x="4914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73.0</a:t>
          </a:r>
          <a:endParaRPr kumimoji="1" lang="ja-JP" altLang="en-US" sz="1000" b="1">
            <a:latin typeface="ＭＳ Ｐゴシック"/>
          </a:endParaRPr>
        </a:p>
      </xdr:txBody>
    </xdr:sp>
    <xdr:clientData/>
  </xdr:oneCellAnchor>
  <xdr:twoCellAnchor>
    <xdr:from>
      <xdr:col>6</xdr:col>
      <xdr:colOff>612775</xdr:colOff>
      <xdr:row>81</xdr:row>
      <xdr:rowOff>12700</xdr:rowOff>
    </xdr:from>
    <xdr:to>
      <xdr:col>7</xdr:col>
      <xdr:colOff>104775</xdr:colOff>
      <xdr:row>81</xdr:row>
      <xdr:rowOff>12700</xdr:rowOff>
    </xdr:to>
    <xdr:cxnSp macro="">
      <xdr:nvCxnSpPr>
        <xdr:cNvPr id="368" name="直線コネクタ 367"/>
        <xdr:cNvCxnSpPr/>
      </xdr:nvCxnSpPr>
      <xdr:spPr>
        <a:xfrm>
          <a:off x="4737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106697</xdr:rowOff>
    </xdr:from>
    <xdr:ext cx="762000" cy="259045"/>
    <xdr:sp macro="" textlink="">
      <xdr:nvSpPr>
        <xdr:cNvPr id="369" name="公債費最大値テキスト"/>
        <xdr:cNvSpPr txBox="1"/>
      </xdr:nvSpPr>
      <xdr:spPr>
        <a:xfrm>
          <a:off x="4914900" y="1245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74</xdr:row>
      <xdr:rowOff>20320</xdr:rowOff>
    </xdr:from>
    <xdr:to>
      <xdr:col>7</xdr:col>
      <xdr:colOff>104775</xdr:colOff>
      <xdr:row>74</xdr:row>
      <xdr:rowOff>20320</xdr:rowOff>
    </xdr:to>
    <xdr:cxnSp macro="">
      <xdr:nvCxnSpPr>
        <xdr:cNvPr id="370" name="直線コネクタ 369"/>
        <xdr:cNvCxnSpPr/>
      </xdr:nvCxnSpPr>
      <xdr:spPr>
        <a:xfrm>
          <a:off x="4737100" y="1270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96520</xdr:rowOff>
    </xdr:from>
    <xdr:to>
      <xdr:col>7</xdr:col>
      <xdr:colOff>15875</xdr:colOff>
      <xdr:row>75</xdr:row>
      <xdr:rowOff>96520</xdr:rowOff>
    </xdr:to>
    <xdr:cxnSp macro="">
      <xdr:nvCxnSpPr>
        <xdr:cNvPr id="371" name="直線コネクタ 370"/>
        <xdr:cNvCxnSpPr/>
      </xdr:nvCxnSpPr>
      <xdr:spPr>
        <a:xfrm>
          <a:off x="3987800" y="129552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2"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3" name="フローチャート : 判断 372"/>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96520</xdr:rowOff>
    </xdr:from>
    <xdr:to>
      <xdr:col>5</xdr:col>
      <xdr:colOff>549275</xdr:colOff>
      <xdr:row>75</xdr:row>
      <xdr:rowOff>113665</xdr:rowOff>
    </xdr:to>
    <xdr:cxnSp macro="">
      <xdr:nvCxnSpPr>
        <xdr:cNvPr id="374" name="直線コネクタ 373"/>
        <xdr:cNvCxnSpPr/>
      </xdr:nvCxnSpPr>
      <xdr:spPr>
        <a:xfrm flipV="1">
          <a:off x="3098800" y="129552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142875</xdr:rowOff>
    </xdr:from>
    <xdr:to>
      <xdr:col>5</xdr:col>
      <xdr:colOff>600075</xdr:colOff>
      <xdr:row>75</xdr:row>
      <xdr:rowOff>73025</xdr:rowOff>
    </xdr:to>
    <xdr:sp macro="" textlink="">
      <xdr:nvSpPr>
        <xdr:cNvPr id="375" name="フローチャート : 判断 374"/>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83202</xdr:rowOff>
    </xdr:from>
    <xdr:ext cx="736600" cy="259045"/>
    <xdr:sp macro="" textlink="">
      <xdr:nvSpPr>
        <xdr:cNvPr id="376" name="テキスト ボックス 375"/>
        <xdr:cNvSpPr txBox="1"/>
      </xdr:nvSpPr>
      <xdr:spPr>
        <a:xfrm>
          <a:off x="3606800" y="1259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83185</xdr:rowOff>
    </xdr:from>
    <xdr:to>
      <xdr:col>4</xdr:col>
      <xdr:colOff>346075</xdr:colOff>
      <xdr:row>75</xdr:row>
      <xdr:rowOff>113665</xdr:rowOff>
    </xdr:to>
    <xdr:cxnSp macro="">
      <xdr:nvCxnSpPr>
        <xdr:cNvPr id="377" name="直線コネクタ 376"/>
        <xdr:cNvCxnSpPr/>
      </xdr:nvCxnSpPr>
      <xdr:spPr>
        <a:xfrm>
          <a:off x="2209800" y="129419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146685</xdr:rowOff>
    </xdr:from>
    <xdr:to>
      <xdr:col>4</xdr:col>
      <xdr:colOff>396875</xdr:colOff>
      <xdr:row>75</xdr:row>
      <xdr:rowOff>76835</xdr:rowOff>
    </xdr:to>
    <xdr:sp macro="" textlink="">
      <xdr:nvSpPr>
        <xdr:cNvPr id="378" name="フローチャート : 判断 377"/>
        <xdr:cNvSpPr/>
      </xdr:nvSpPr>
      <xdr:spPr>
        <a:xfrm>
          <a:off x="3048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87012</xdr:rowOff>
    </xdr:from>
    <xdr:ext cx="762000" cy="259045"/>
    <xdr:sp macro="" textlink="">
      <xdr:nvSpPr>
        <xdr:cNvPr id="379" name="テキスト ボックス 378"/>
        <xdr:cNvSpPr txBox="1"/>
      </xdr:nvSpPr>
      <xdr:spPr>
        <a:xfrm>
          <a:off x="27178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73660</xdr:rowOff>
    </xdr:from>
    <xdr:to>
      <xdr:col>3</xdr:col>
      <xdr:colOff>142875</xdr:colOff>
      <xdr:row>75</xdr:row>
      <xdr:rowOff>83185</xdr:rowOff>
    </xdr:to>
    <xdr:cxnSp macro="">
      <xdr:nvCxnSpPr>
        <xdr:cNvPr id="380" name="直線コネクタ 379"/>
        <xdr:cNvCxnSpPr/>
      </xdr:nvCxnSpPr>
      <xdr:spPr>
        <a:xfrm>
          <a:off x="1320800" y="129324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148590</xdr:rowOff>
    </xdr:from>
    <xdr:to>
      <xdr:col>3</xdr:col>
      <xdr:colOff>193675</xdr:colOff>
      <xdr:row>75</xdr:row>
      <xdr:rowOff>78740</xdr:rowOff>
    </xdr:to>
    <xdr:sp macro="" textlink="">
      <xdr:nvSpPr>
        <xdr:cNvPr id="381" name="フローチャート : 判断 380"/>
        <xdr:cNvSpPr/>
      </xdr:nvSpPr>
      <xdr:spPr>
        <a:xfrm>
          <a:off x="2159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88917</xdr:rowOff>
    </xdr:from>
    <xdr:ext cx="762000" cy="259045"/>
    <xdr:sp macro="" textlink="">
      <xdr:nvSpPr>
        <xdr:cNvPr id="382" name="テキスト ボックス 381"/>
        <xdr:cNvSpPr txBox="1"/>
      </xdr:nvSpPr>
      <xdr:spPr>
        <a:xfrm>
          <a:off x="1828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156210</xdr:rowOff>
    </xdr:from>
    <xdr:to>
      <xdr:col>1</xdr:col>
      <xdr:colOff>676275</xdr:colOff>
      <xdr:row>75</xdr:row>
      <xdr:rowOff>86360</xdr:rowOff>
    </xdr:to>
    <xdr:sp macro="" textlink="">
      <xdr:nvSpPr>
        <xdr:cNvPr id="383" name="フローチャート : 判断 382"/>
        <xdr:cNvSpPr/>
      </xdr:nvSpPr>
      <xdr:spPr>
        <a:xfrm>
          <a:off x="1270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96537</xdr:rowOff>
    </xdr:from>
    <xdr:ext cx="762000" cy="259045"/>
    <xdr:sp macro="" textlink="">
      <xdr:nvSpPr>
        <xdr:cNvPr id="384" name="テキスト ボックス 383"/>
        <xdr:cNvSpPr txBox="1"/>
      </xdr:nvSpPr>
      <xdr:spPr>
        <a:xfrm>
          <a:off x="939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45720</xdr:rowOff>
    </xdr:from>
    <xdr:to>
      <xdr:col>7</xdr:col>
      <xdr:colOff>66675</xdr:colOff>
      <xdr:row>75</xdr:row>
      <xdr:rowOff>147320</xdr:rowOff>
    </xdr:to>
    <xdr:sp macro="" textlink="">
      <xdr:nvSpPr>
        <xdr:cNvPr id="390" name="円/楕円 389"/>
        <xdr:cNvSpPr/>
      </xdr:nvSpPr>
      <xdr:spPr>
        <a:xfrm>
          <a:off x="47752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17797</xdr:rowOff>
    </xdr:from>
    <xdr:ext cx="762000" cy="259045"/>
    <xdr:sp macro="" textlink="">
      <xdr:nvSpPr>
        <xdr:cNvPr id="391" name="公債費該当値テキスト"/>
        <xdr:cNvSpPr txBox="1"/>
      </xdr:nvSpPr>
      <xdr:spPr>
        <a:xfrm>
          <a:off x="4914900" y="12876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45720</xdr:rowOff>
    </xdr:from>
    <xdr:to>
      <xdr:col>5</xdr:col>
      <xdr:colOff>600075</xdr:colOff>
      <xdr:row>75</xdr:row>
      <xdr:rowOff>147320</xdr:rowOff>
    </xdr:to>
    <xdr:sp macro="" textlink="">
      <xdr:nvSpPr>
        <xdr:cNvPr id="392" name="円/楕円 391"/>
        <xdr:cNvSpPr/>
      </xdr:nvSpPr>
      <xdr:spPr>
        <a:xfrm>
          <a:off x="3937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132097</xdr:rowOff>
    </xdr:from>
    <xdr:ext cx="736600" cy="259045"/>
    <xdr:sp macro="" textlink="">
      <xdr:nvSpPr>
        <xdr:cNvPr id="393" name="テキスト ボックス 392"/>
        <xdr:cNvSpPr txBox="1"/>
      </xdr:nvSpPr>
      <xdr:spPr>
        <a:xfrm>
          <a:off x="3606800" y="12990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62865</xdr:rowOff>
    </xdr:from>
    <xdr:to>
      <xdr:col>4</xdr:col>
      <xdr:colOff>396875</xdr:colOff>
      <xdr:row>75</xdr:row>
      <xdr:rowOff>164464</xdr:rowOff>
    </xdr:to>
    <xdr:sp macro="" textlink="">
      <xdr:nvSpPr>
        <xdr:cNvPr id="394" name="円/楕円 393"/>
        <xdr:cNvSpPr/>
      </xdr:nvSpPr>
      <xdr:spPr>
        <a:xfrm>
          <a:off x="3048000" y="12921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149241</xdr:rowOff>
    </xdr:from>
    <xdr:ext cx="762000" cy="259045"/>
    <xdr:sp macro="" textlink="">
      <xdr:nvSpPr>
        <xdr:cNvPr id="395" name="テキスト ボックス 394"/>
        <xdr:cNvSpPr txBox="1"/>
      </xdr:nvSpPr>
      <xdr:spPr>
        <a:xfrm>
          <a:off x="2717800" y="130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32385</xdr:rowOff>
    </xdr:from>
    <xdr:to>
      <xdr:col>3</xdr:col>
      <xdr:colOff>193675</xdr:colOff>
      <xdr:row>75</xdr:row>
      <xdr:rowOff>133985</xdr:rowOff>
    </xdr:to>
    <xdr:sp macro="" textlink="">
      <xdr:nvSpPr>
        <xdr:cNvPr id="396" name="円/楕円 395"/>
        <xdr:cNvSpPr/>
      </xdr:nvSpPr>
      <xdr:spPr>
        <a:xfrm>
          <a:off x="21590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118763</xdr:rowOff>
    </xdr:from>
    <xdr:ext cx="762000" cy="259045"/>
    <xdr:sp macro="" textlink="">
      <xdr:nvSpPr>
        <xdr:cNvPr id="397" name="テキスト ボックス 396"/>
        <xdr:cNvSpPr txBox="1"/>
      </xdr:nvSpPr>
      <xdr:spPr>
        <a:xfrm>
          <a:off x="1828800" y="129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22860</xdr:rowOff>
    </xdr:from>
    <xdr:to>
      <xdr:col>1</xdr:col>
      <xdr:colOff>676275</xdr:colOff>
      <xdr:row>75</xdr:row>
      <xdr:rowOff>124460</xdr:rowOff>
    </xdr:to>
    <xdr:sp macro="" textlink="">
      <xdr:nvSpPr>
        <xdr:cNvPr id="398" name="円/楕円 397"/>
        <xdr:cNvSpPr/>
      </xdr:nvSpPr>
      <xdr:spPr>
        <a:xfrm>
          <a:off x="1270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109238</xdr:rowOff>
    </xdr:from>
    <xdr:ext cx="762000" cy="259045"/>
    <xdr:sp macro="" textlink="">
      <xdr:nvSpPr>
        <xdr:cNvPr id="399" name="テキスト ボックス 398"/>
        <xdr:cNvSpPr txBox="1"/>
      </xdr:nvSpPr>
      <xdr:spPr>
        <a:xfrm>
          <a:off x="939800" y="12967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年度と比較して</a:t>
          </a:r>
          <a:r>
            <a:rPr kumimoji="1" lang="en-US" altLang="ja-JP" sz="1300">
              <a:latin typeface="ＭＳ Ｐゴシック"/>
            </a:rPr>
            <a:t>7.8</a:t>
          </a:r>
          <a:r>
            <a:rPr kumimoji="1" lang="ja-JP" altLang="en-US" sz="1300">
              <a:latin typeface="ＭＳ Ｐゴシック"/>
            </a:rPr>
            <a:t>ポイント増加し</a:t>
          </a:r>
          <a:r>
            <a:rPr kumimoji="1" lang="en-US" altLang="ja-JP" sz="1300">
              <a:latin typeface="ＭＳ Ｐゴシック"/>
            </a:rPr>
            <a:t>73.1</a:t>
          </a:r>
          <a:r>
            <a:rPr kumimoji="1" lang="ja-JP" altLang="en-US" sz="1300">
              <a:latin typeface="ＭＳ Ｐゴシック"/>
            </a:rPr>
            <a:t>％となっており、類似団体よりも</a:t>
          </a:r>
          <a:r>
            <a:rPr kumimoji="1" lang="en-US" altLang="ja-JP" sz="1300">
              <a:latin typeface="ＭＳ Ｐゴシック"/>
            </a:rPr>
            <a:t>1.6</a:t>
          </a:r>
          <a:r>
            <a:rPr kumimoji="1" lang="ja-JP" altLang="en-US" sz="1300">
              <a:solidFill>
                <a:sysClr val="windowText" lastClr="000000"/>
              </a:solidFill>
              <a:latin typeface="ＭＳ Ｐゴシック"/>
            </a:rPr>
            <a:t>ポイント上回って</a:t>
          </a:r>
          <a:r>
            <a:rPr kumimoji="1" lang="ja-JP" altLang="en-US" sz="1300">
              <a:latin typeface="ＭＳ Ｐゴシック"/>
            </a:rPr>
            <a:t>いる。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27940</xdr:rowOff>
    </xdr:from>
    <xdr:to>
      <xdr:col>24</xdr:col>
      <xdr:colOff>31750</xdr:colOff>
      <xdr:row>80</xdr:row>
      <xdr:rowOff>146050</xdr:rowOff>
    </xdr:to>
    <xdr:cxnSp macro="">
      <xdr:nvCxnSpPr>
        <xdr:cNvPr id="427" name="直線コネクタ 426"/>
        <xdr:cNvCxnSpPr/>
      </xdr:nvCxnSpPr>
      <xdr:spPr>
        <a:xfrm flipV="1">
          <a:off x="16510000" y="1271524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8"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9" name="直線コネクタ 428"/>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a:t>
          </a:r>
          <a:endParaRPr kumimoji="1" lang="ja-JP" altLang="en-US" sz="1000" b="1">
            <a:latin typeface="ＭＳ Ｐゴシック"/>
          </a:endParaRPr>
        </a:p>
      </xdr:txBody>
    </xdr:sp>
    <xdr:clientData/>
  </xdr:oneCellAnchor>
  <xdr:twoCellAnchor>
    <xdr:from>
      <xdr:col>23</xdr:col>
      <xdr:colOff>628650</xdr:colOff>
      <xdr:row>74</xdr:row>
      <xdr:rowOff>27940</xdr:rowOff>
    </xdr:from>
    <xdr:to>
      <xdr:col>24</xdr:col>
      <xdr:colOff>120650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62230</xdr:rowOff>
    </xdr:from>
    <xdr:to>
      <xdr:col>24</xdr:col>
      <xdr:colOff>31750</xdr:colOff>
      <xdr:row>78</xdr:row>
      <xdr:rowOff>16511</xdr:rowOff>
    </xdr:to>
    <xdr:cxnSp macro="">
      <xdr:nvCxnSpPr>
        <xdr:cNvPr id="432" name="直線コネクタ 431"/>
        <xdr:cNvCxnSpPr/>
      </xdr:nvCxnSpPr>
      <xdr:spPr>
        <a:xfrm>
          <a:off x="15671800" y="13092430"/>
          <a:ext cx="8382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92727</xdr:rowOff>
    </xdr:from>
    <xdr:ext cx="762000" cy="259045"/>
    <xdr:sp macro="" textlink="">
      <xdr:nvSpPr>
        <xdr:cNvPr id="433"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34" name="フローチャート : 判断 43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62230</xdr:rowOff>
    </xdr:from>
    <xdr:to>
      <xdr:col>22</xdr:col>
      <xdr:colOff>565150</xdr:colOff>
      <xdr:row>76</xdr:row>
      <xdr:rowOff>165100</xdr:rowOff>
    </xdr:to>
    <xdr:cxnSp macro="">
      <xdr:nvCxnSpPr>
        <xdr:cNvPr id="435" name="直線コネクタ 434"/>
        <xdr:cNvCxnSpPr/>
      </xdr:nvCxnSpPr>
      <xdr:spPr>
        <a:xfrm flipV="1">
          <a:off x="14782800" y="1309243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167639</xdr:rowOff>
    </xdr:from>
    <xdr:to>
      <xdr:col>22</xdr:col>
      <xdr:colOff>615950</xdr:colOff>
      <xdr:row>77</xdr:row>
      <xdr:rowOff>97789</xdr:rowOff>
    </xdr:to>
    <xdr:sp macro="" textlink="">
      <xdr:nvSpPr>
        <xdr:cNvPr id="436" name="フローチャート : 判断 435"/>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82566</xdr:rowOff>
    </xdr:from>
    <xdr:ext cx="736600" cy="259045"/>
    <xdr:sp macro="" textlink="">
      <xdr:nvSpPr>
        <xdr:cNvPr id="437" name="テキスト ボックス 436"/>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111761</xdr:rowOff>
    </xdr:from>
    <xdr:to>
      <xdr:col>21</xdr:col>
      <xdr:colOff>361950</xdr:colOff>
      <xdr:row>76</xdr:row>
      <xdr:rowOff>165100</xdr:rowOff>
    </xdr:to>
    <xdr:cxnSp macro="">
      <xdr:nvCxnSpPr>
        <xdr:cNvPr id="438" name="直線コネクタ 437"/>
        <xdr:cNvCxnSpPr/>
      </xdr:nvCxnSpPr>
      <xdr:spPr>
        <a:xfrm>
          <a:off x="13893800" y="131419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34289</xdr:rowOff>
    </xdr:from>
    <xdr:to>
      <xdr:col>21</xdr:col>
      <xdr:colOff>412750</xdr:colOff>
      <xdr:row>77</xdr:row>
      <xdr:rowOff>135889</xdr:rowOff>
    </xdr:to>
    <xdr:sp macro="" textlink="">
      <xdr:nvSpPr>
        <xdr:cNvPr id="439" name="フローチャート : 判断 438"/>
        <xdr:cNvSpPr/>
      </xdr:nvSpPr>
      <xdr:spPr>
        <a:xfrm>
          <a:off x="14732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120666</xdr:rowOff>
    </xdr:from>
    <xdr:ext cx="762000" cy="259045"/>
    <xdr:sp macro="" textlink="">
      <xdr:nvSpPr>
        <xdr:cNvPr id="440" name="テキスト ボックス 439"/>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111761</xdr:rowOff>
    </xdr:from>
    <xdr:to>
      <xdr:col>20</xdr:col>
      <xdr:colOff>158750</xdr:colOff>
      <xdr:row>77</xdr:row>
      <xdr:rowOff>27939</xdr:rowOff>
    </xdr:to>
    <xdr:cxnSp macro="">
      <xdr:nvCxnSpPr>
        <xdr:cNvPr id="441" name="直線コネクタ 440"/>
        <xdr:cNvCxnSpPr/>
      </xdr:nvCxnSpPr>
      <xdr:spPr>
        <a:xfrm flipV="1">
          <a:off x="13004800" y="13141961"/>
          <a:ext cx="889000" cy="8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148589</xdr:rowOff>
    </xdr:from>
    <xdr:to>
      <xdr:col>20</xdr:col>
      <xdr:colOff>209550</xdr:colOff>
      <xdr:row>77</xdr:row>
      <xdr:rowOff>78739</xdr:rowOff>
    </xdr:to>
    <xdr:sp macro="" textlink="">
      <xdr:nvSpPr>
        <xdr:cNvPr id="442" name="フローチャート : 判断 44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63516</xdr:rowOff>
    </xdr:from>
    <xdr:ext cx="762000" cy="259045"/>
    <xdr:sp macro="" textlink="">
      <xdr:nvSpPr>
        <xdr:cNvPr id="443" name="テキスト ボックス 442"/>
        <xdr:cNvSpPr txBox="1"/>
      </xdr:nvSpPr>
      <xdr:spPr>
        <a:xfrm>
          <a:off x="13512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167639</xdr:rowOff>
    </xdr:from>
    <xdr:to>
      <xdr:col>19</xdr:col>
      <xdr:colOff>6350</xdr:colOff>
      <xdr:row>77</xdr:row>
      <xdr:rowOff>97789</xdr:rowOff>
    </xdr:to>
    <xdr:sp macro="" textlink="">
      <xdr:nvSpPr>
        <xdr:cNvPr id="444" name="フローチャート :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82566</xdr:rowOff>
    </xdr:from>
    <xdr:ext cx="762000" cy="259045"/>
    <xdr:sp macro="" textlink="">
      <xdr:nvSpPr>
        <xdr:cNvPr id="445" name="テキスト ボックス 444"/>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77</xdr:row>
      <xdr:rowOff>137161</xdr:rowOff>
    </xdr:from>
    <xdr:to>
      <xdr:col>24</xdr:col>
      <xdr:colOff>82550</xdr:colOff>
      <xdr:row>78</xdr:row>
      <xdr:rowOff>67311</xdr:rowOff>
    </xdr:to>
    <xdr:sp macro="" textlink="">
      <xdr:nvSpPr>
        <xdr:cNvPr id="451" name="円/楕円 450"/>
        <xdr:cNvSpPr/>
      </xdr:nvSpPr>
      <xdr:spPr>
        <a:xfrm>
          <a:off x="164592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109238</xdr:rowOff>
    </xdr:from>
    <xdr:ext cx="762000" cy="259045"/>
    <xdr:sp macro="" textlink="">
      <xdr:nvSpPr>
        <xdr:cNvPr id="452" name="公債費以外該当値テキスト"/>
        <xdr:cNvSpPr txBox="1"/>
      </xdr:nvSpPr>
      <xdr:spPr>
        <a:xfrm>
          <a:off x="16598900" y="1331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11430</xdr:rowOff>
    </xdr:from>
    <xdr:to>
      <xdr:col>22</xdr:col>
      <xdr:colOff>615950</xdr:colOff>
      <xdr:row>76</xdr:row>
      <xdr:rowOff>113030</xdr:rowOff>
    </xdr:to>
    <xdr:sp macro="" textlink="">
      <xdr:nvSpPr>
        <xdr:cNvPr id="453" name="円/楕円 452"/>
        <xdr:cNvSpPr/>
      </xdr:nvSpPr>
      <xdr:spPr>
        <a:xfrm>
          <a:off x="15621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123207</xdr:rowOff>
    </xdr:from>
    <xdr:ext cx="736600" cy="259045"/>
    <xdr:sp macro="" textlink="">
      <xdr:nvSpPr>
        <xdr:cNvPr id="454" name="テキスト ボックス 453"/>
        <xdr:cNvSpPr txBox="1"/>
      </xdr:nvSpPr>
      <xdr:spPr>
        <a:xfrm>
          <a:off x="15290800" y="12810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65.3</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114300</xdr:rowOff>
    </xdr:from>
    <xdr:to>
      <xdr:col>21</xdr:col>
      <xdr:colOff>412750</xdr:colOff>
      <xdr:row>77</xdr:row>
      <xdr:rowOff>44450</xdr:rowOff>
    </xdr:to>
    <xdr:sp macro="" textlink="">
      <xdr:nvSpPr>
        <xdr:cNvPr id="455" name="円/楕円 454"/>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54627</xdr:rowOff>
    </xdr:from>
    <xdr:ext cx="762000" cy="259045"/>
    <xdr:sp macro="" textlink="">
      <xdr:nvSpPr>
        <xdr:cNvPr id="456" name="テキスト ボックス 455"/>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68.0</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60961</xdr:rowOff>
    </xdr:from>
    <xdr:to>
      <xdr:col>20</xdr:col>
      <xdr:colOff>209550</xdr:colOff>
      <xdr:row>76</xdr:row>
      <xdr:rowOff>162561</xdr:rowOff>
    </xdr:to>
    <xdr:sp macro="" textlink="">
      <xdr:nvSpPr>
        <xdr:cNvPr id="457" name="円/楕円 456"/>
        <xdr:cNvSpPr/>
      </xdr:nvSpPr>
      <xdr:spPr>
        <a:xfrm>
          <a:off x="13843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1287</xdr:rowOff>
    </xdr:from>
    <xdr:ext cx="762000" cy="259045"/>
    <xdr:sp macro="" textlink="">
      <xdr:nvSpPr>
        <xdr:cNvPr id="458" name="テキスト ボックス 457"/>
        <xdr:cNvSpPr txBox="1"/>
      </xdr:nvSpPr>
      <xdr:spPr>
        <a:xfrm>
          <a:off x="13512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148589</xdr:rowOff>
    </xdr:from>
    <xdr:to>
      <xdr:col>19</xdr:col>
      <xdr:colOff>6350</xdr:colOff>
      <xdr:row>77</xdr:row>
      <xdr:rowOff>78739</xdr:rowOff>
    </xdr:to>
    <xdr:sp macro="" textlink="">
      <xdr:nvSpPr>
        <xdr:cNvPr id="459" name="円/楕円 458"/>
        <xdr:cNvSpPr/>
      </xdr:nvSpPr>
      <xdr:spPr>
        <a:xfrm>
          <a:off x="12954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88916</xdr:rowOff>
    </xdr:from>
    <xdr:ext cx="762000" cy="259045"/>
    <xdr:sp macro="" textlink="">
      <xdr:nvSpPr>
        <xdr:cNvPr id="460" name="テキスト ボックス 459"/>
        <xdr:cNvSpPr txBox="1"/>
      </xdr:nvSpPr>
      <xdr:spPr>
        <a:xfrm>
          <a:off x="12623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熊本県上天草市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143827</xdr:rowOff>
    </xdr:from>
    <xdr:to>
      <xdr:col>4</xdr:col>
      <xdr:colOff>1117600</xdr:colOff>
      <xdr:row>20</xdr:row>
      <xdr:rowOff>118097</xdr:rowOff>
    </xdr:to>
    <xdr:cxnSp macro="">
      <xdr:nvCxnSpPr>
        <xdr:cNvPr id="45" name="直線コネクタ 44"/>
        <xdr:cNvCxnSpPr/>
      </xdr:nvCxnSpPr>
      <xdr:spPr bwMode="auto">
        <a:xfrm flipV="1">
          <a:off x="5651500" y="2248852"/>
          <a:ext cx="0" cy="13458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90174</xdr:rowOff>
    </xdr:from>
    <xdr:ext cx="762000" cy="259045"/>
    <xdr:sp macro="" textlink="">
      <xdr:nvSpPr>
        <xdr:cNvPr id="46" name="人口1人当たり決算額の推移最小値テキスト130"/>
        <xdr:cNvSpPr txBox="1"/>
      </xdr:nvSpPr>
      <xdr:spPr>
        <a:xfrm>
          <a:off x="5740400" y="35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56,951</a:t>
          </a:r>
          <a:endParaRPr kumimoji="1" lang="ja-JP" altLang="en-US" sz="1000" b="1">
            <a:latin typeface="ＭＳ Ｐゴシック"/>
          </a:endParaRPr>
        </a:p>
      </xdr:txBody>
    </xdr:sp>
    <xdr:clientData/>
  </xdr:oneCellAnchor>
  <xdr:twoCellAnchor>
    <xdr:from>
      <xdr:col>4</xdr:col>
      <xdr:colOff>1028700</xdr:colOff>
      <xdr:row>20</xdr:row>
      <xdr:rowOff>118097</xdr:rowOff>
    </xdr:from>
    <xdr:to>
      <xdr:col>5</xdr:col>
      <xdr:colOff>73025</xdr:colOff>
      <xdr:row>20</xdr:row>
      <xdr:rowOff>118097</xdr:rowOff>
    </xdr:to>
    <xdr:cxnSp macro="">
      <xdr:nvCxnSpPr>
        <xdr:cNvPr id="47" name="直線コネクタ 46"/>
        <xdr:cNvCxnSpPr/>
      </xdr:nvCxnSpPr>
      <xdr:spPr bwMode="auto">
        <a:xfrm>
          <a:off x="5562600" y="35947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58754</xdr:rowOff>
    </xdr:from>
    <xdr:ext cx="762000" cy="259045"/>
    <xdr:sp macro="" textlink="">
      <xdr:nvSpPr>
        <xdr:cNvPr id="48" name="人口1人当たり決算額の推移最大値テキスト130"/>
        <xdr:cNvSpPr txBox="1"/>
      </xdr:nvSpPr>
      <xdr:spPr>
        <a:xfrm>
          <a:off x="5740400" y="199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162,925</a:t>
          </a:r>
          <a:endParaRPr kumimoji="1" lang="ja-JP" altLang="en-US" sz="1000" b="1">
            <a:latin typeface="ＭＳ Ｐゴシック"/>
          </a:endParaRPr>
        </a:p>
      </xdr:txBody>
    </xdr:sp>
    <xdr:clientData/>
  </xdr:oneCellAnchor>
  <xdr:twoCellAnchor>
    <xdr:from>
      <xdr:col>4</xdr:col>
      <xdr:colOff>1028700</xdr:colOff>
      <xdr:row>12</xdr:row>
      <xdr:rowOff>143827</xdr:rowOff>
    </xdr:from>
    <xdr:to>
      <xdr:col>5</xdr:col>
      <xdr:colOff>73025</xdr:colOff>
      <xdr:row>12</xdr:row>
      <xdr:rowOff>143827</xdr:rowOff>
    </xdr:to>
    <xdr:cxnSp macro="">
      <xdr:nvCxnSpPr>
        <xdr:cNvPr id="49" name="直線コネクタ 48"/>
        <xdr:cNvCxnSpPr/>
      </xdr:nvCxnSpPr>
      <xdr:spPr bwMode="auto">
        <a:xfrm>
          <a:off x="5562600" y="224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96774</xdr:rowOff>
    </xdr:from>
    <xdr:to>
      <xdr:col>4</xdr:col>
      <xdr:colOff>1117600</xdr:colOff>
      <xdr:row>16</xdr:row>
      <xdr:rowOff>98577</xdr:rowOff>
    </xdr:to>
    <xdr:cxnSp macro="">
      <xdr:nvCxnSpPr>
        <xdr:cNvPr id="50" name="直線コネクタ 49"/>
        <xdr:cNvCxnSpPr/>
      </xdr:nvCxnSpPr>
      <xdr:spPr bwMode="auto">
        <a:xfrm>
          <a:off x="5003800" y="2887599"/>
          <a:ext cx="647700" cy="1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146067</xdr:rowOff>
    </xdr:from>
    <xdr:ext cx="762000" cy="259045"/>
    <xdr:sp macro="" textlink="">
      <xdr:nvSpPr>
        <xdr:cNvPr id="51" name="人口1人当たり決算額の推移平均値テキスト130"/>
        <xdr:cNvSpPr txBox="1"/>
      </xdr:nvSpPr>
      <xdr:spPr>
        <a:xfrm>
          <a:off x="5740400" y="2936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102,550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2540</xdr:rowOff>
    </xdr:from>
    <xdr:to>
      <xdr:col>5</xdr:col>
      <xdr:colOff>34925</xdr:colOff>
      <xdr:row>17</xdr:row>
      <xdr:rowOff>104140</xdr:rowOff>
    </xdr:to>
    <xdr:sp macro="" textlink="">
      <xdr:nvSpPr>
        <xdr:cNvPr id="52" name="フローチャート : 判断 51"/>
        <xdr:cNvSpPr/>
      </xdr:nvSpPr>
      <xdr:spPr bwMode="auto">
        <a:xfrm>
          <a:off x="56007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96774</xdr:rowOff>
    </xdr:from>
    <xdr:to>
      <xdr:col>4</xdr:col>
      <xdr:colOff>469900</xdr:colOff>
      <xdr:row>16</xdr:row>
      <xdr:rowOff>127457</xdr:rowOff>
    </xdr:to>
    <xdr:cxnSp macro="">
      <xdr:nvCxnSpPr>
        <xdr:cNvPr id="53" name="直線コネクタ 52"/>
        <xdr:cNvCxnSpPr/>
      </xdr:nvCxnSpPr>
      <xdr:spPr bwMode="auto">
        <a:xfrm flipV="1">
          <a:off x="4305300" y="2887599"/>
          <a:ext cx="698500" cy="30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11011</xdr:rowOff>
    </xdr:from>
    <xdr:to>
      <xdr:col>4</xdr:col>
      <xdr:colOff>520700</xdr:colOff>
      <xdr:row>17</xdr:row>
      <xdr:rowOff>112611</xdr:rowOff>
    </xdr:to>
    <xdr:sp macro="" textlink="">
      <xdr:nvSpPr>
        <xdr:cNvPr id="54" name="フローチャート : 判断 53"/>
        <xdr:cNvSpPr/>
      </xdr:nvSpPr>
      <xdr:spPr bwMode="auto">
        <a:xfrm>
          <a:off x="49530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97388</xdr:rowOff>
    </xdr:from>
    <xdr:ext cx="736600" cy="259045"/>
    <xdr:sp macro="" textlink="">
      <xdr:nvSpPr>
        <xdr:cNvPr id="55" name="テキスト ボックス 54"/>
        <xdr:cNvSpPr txBox="1"/>
      </xdr:nvSpPr>
      <xdr:spPr>
        <a:xfrm>
          <a:off x="4622800" y="305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127457</xdr:rowOff>
    </xdr:from>
    <xdr:to>
      <xdr:col>3</xdr:col>
      <xdr:colOff>904875</xdr:colOff>
      <xdr:row>17</xdr:row>
      <xdr:rowOff>25400</xdr:rowOff>
    </xdr:to>
    <xdr:cxnSp macro="">
      <xdr:nvCxnSpPr>
        <xdr:cNvPr id="56" name="直線コネクタ 55"/>
        <xdr:cNvCxnSpPr/>
      </xdr:nvCxnSpPr>
      <xdr:spPr bwMode="auto">
        <a:xfrm flipV="1">
          <a:off x="3606800" y="2918282"/>
          <a:ext cx="698500" cy="693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60287</xdr:rowOff>
    </xdr:from>
    <xdr:to>
      <xdr:col>3</xdr:col>
      <xdr:colOff>955675</xdr:colOff>
      <xdr:row>17</xdr:row>
      <xdr:rowOff>161887</xdr:rowOff>
    </xdr:to>
    <xdr:sp macro="" textlink="">
      <xdr:nvSpPr>
        <xdr:cNvPr id="57" name="フローチャート : 判断 56"/>
        <xdr:cNvSpPr/>
      </xdr:nvSpPr>
      <xdr:spPr bwMode="auto">
        <a:xfrm>
          <a:off x="42545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146664</xdr:rowOff>
    </xdr:from>
    <xdr:ext cx="762000" cy="259045"/>
    <xdr:sp macro="" textlink="">
      <xdr:nvSpPr>
        <xdr:cNvPr id="58" name="テキスト ボックス 57"/>
        <xdr:cNvSpPr txBox="1"/>
      </xdr:nvSpPr>
      <xdr:spPr>
        <a:xfrm>
          <a:off x="3924300" y="31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134836</xdr:rowOff>
    </xdr:from>
    <xdr:to>
      <xdr:col>3</xdr:col>
      <xdr:colOff>206375</xdr:colOff>
      <xdr:row>17</xdr:row>
      <xdr:rowOff>25400</xdr:rowOff>
    </xdr:to>
    <xdr:cxnSp macro="">
      <xdr:nvCxnSpPr>
        <xdr:cNvPr id="59" name="直線コネクタ 58"/>
        <xdr:cNvCxnSpPr/>
      </xdr:nvCxnSpPr>
      <xdr:spPr bwMode="auto">
        <a:xfrm>
          <a:off x="2908300" y="2925661"/>
          <a:ext cx="698500" cy="62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98069</xdr:rowOff>
    </xdr:from>
    <xdr:to>
      <xdr:col>3</xdr:col>
      <xdr:colOff>257175</xdr:colOff>
      <xdr:row>18</xdr:row>
      <xdr:rowOff>28219</xdr:rowOff>
    </xdr:to>
    <xdr:sp macro="" textlink="">
      <xdr:nvSpPr>
        <xdr:cNvPr id="60" name="フローチャート : 判断 59"/>
        <xdr:cNvSpPr/>
      </xdr:nvSpPr>
      <xdr:spPr bwMode="auto">
        <a:xfrm>
          <a:off x="3556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12996</xdr:rowOff>
    </xdr:from>
    <xdr:ext cx="762000" cy="259045"/>
    <xdr:sp macro="" textlink="">
      <xdr:nvSpPr>
        <xdr:cNvPr id="61" name="テキスト ボックス 60"/>
        <xdr:cNvSpPr txBox="1"/>
      </xdr:nvSpPr>
      <xdr:spPr>
        <a:xfrm>
          <a:off x="3225800" y="314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79121</xdr:rowOff>
    </xdr:from>
    <xdr:to>
      <xdr:col>2</xdr:col>
      <xdr:colOff>692150</xdr:colOff>
      <xdr:row>18</xdr:row>
      <xdr:rowOff>9271</xdr:rowOff>
    </xdr:to>
    <xdr:sp macro="" textlink="">
      <xdr:nvSpPr>
        <xdr:cNvPr id="62" name="フローチャート : 判断 61"/>
        <xdr:cNvSpPr/>
      </xdr:nvSpPr>
      <xdr:spPr bwMode="auto">
        <a:xfrm>
          <a:off x="2857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165498</xdr:rowOff>
    </xdr:from>
    <xdr:ext cx="762000" cy="259045"/>
    <xdr:sp macro="" textlink="">
      <xdr:nvSpPr>
        <xdr:cNvPr id="63" name="テキスト ボックス 62"/>
        <xdr:cNvSpPr txBox="1"/>
      </xdr:nvSpPr>
      <xdr:spPr>
        <a:xfrm>
          <a:off x="2527300" y="312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47777</xdr:rowOff>
    </xdr:from>
    <xdr:to>
      <xdr:col>5</xdr:col>
      <xdr:colOff>34925</xdr:colOff>
      <xdr:row>16</xdr:row>
      <xdr:rowOff>149377</xdr:rowOff>
    </xdr:to>
    <xdr:sp macro="" textlink="">
      <xdr:nvSpPr>
        <xdr:cNvPr id="69" name="円/楕円 68"/>
        <xdr:cNvSpPr/>
      </xdr:nvSpPr>
      <xdr:spPr bwMode="auto">
        <a:xfrm>
          <a:off x="5600700" y="2838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64304</xdr:rowOff>
    </xdr:from>
    <xdr:ext cx="762000" cy="259045"/>
    <xdr:sp macro="" textlink="">
      <xdr:nvSpPr>
        <xdr:cNvPr id="70" name="人口1人当たり決算額の推移該当値テキスト130"/>
        <xdr:cNvSpPr txBox="1"/>
      </xdr:nvSpPr>
      <xdr:spPr>
        <a:xfrm>
          <a:off x="5740400" y="2683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112,488</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45974</xdr:rowOff>
    </xdr:from>
    <xdr:to>
      <xdr:col>4</xdr:col>
      <xdr:colOff>520700</xdr:colOff>
      <xdr:row>16</xdr:row>
      <xdr:rowOff>147574</xdr:rowOff>
    </xdr:to>
    <xdr:sp macro="" textlink="">
      <xdr:nvSpPr>
        <xdr:cNvPr id="71" name="円/楕円 70"/>
        <xdr:cNvSpPr/>
      </xdr:nvSpPr>
      <xdr:spPr bwMode="auto">
        <a:xfrm>
          <a:off x="4953000" y="2836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157751</xdr:rowOff>
    </xdr:from>
    <xdr:ext cx="736600" cy="259045"/>
    <xdr:sp macro="" textlink="">
      <xdr:nvSpPr>
        <xdr:cNvPr id="72" name="テキスト ボックス 71"/>
        <xdr:cNvSpPr txBox="1"/>
      </xdr:nvSpPr>
      <xdr:spPr>
        <a:xfrm>
          <a:off x="4622800" y="2605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112,630</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76657</xdr:rowOff>
    </xdr:from>
    <xdr:to>
      <xdr:col>3</xdr:col>
      <xdr:colOff>955675</xdr:colOff>
      <xdr:row>17</xdr:row>
      <xdr:rowOff>6807</xdr:rowOff>
    </xdr:to>
    <xdr:sp macro="" textlink="">
      <xdr:nvSpPr>
        <xdr:cNvPr id="73" name="円/楕円 72"/>
        <xdr:cNvSpPr/>
      </xdr:nvSpPr>
      <xdr:spPr bwMode="auto">
        <a:xfrm>
          <a:off x="4254500" y="286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16984</xdr:rowOff>
    </xdr:from>
    <xdr:ext cx="762000" cy="259045"/>
    <xdr:sp macro="" textlink="">
      <xdr:nvSpPr>
        <xdr:cNvPr id="74" name="テキスト ボックス 73"/>
        <xdr:cNvSpPr txBox="1"/>
      </xdr:nvSpPr>
      <xdr:spPr>
        <a:xfrm>
          <a:off x="3924300" y="2636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110,214</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146050</xdr:rowOff>
    </xdr:from>
    <xdr:to>
      <xdr:col>3</xdr:col>
      <xdr:colOff>257175</xdr:colOff>
      <xdr:row>17</xdr:row>
      <xdr:rowOff>76200</xdr:rowOff>
    </xdr:to>
    <xdr:sp macro="" textlink="">
      <xdr:nvSpPr>
        <xdr:cNvPr id="75" name="円/楕円 74"/>
        <xdr:cNvSpPr/>
      </xdr:nvSpPr>
      <xdr:spPr bwMode="auto">
        <a:xfrm>
          <a:off x="3556000" y="2936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86377</xdr:rowOff>
    </xdr:from>
    <xdr:ext cx="762000" cy="259045"/>
    <xdr:sp macro="" textlink="">
      <xdr:nvSpPr>
        <xdr:cNvPr id="76" name="テキスト ボックス 75"/>
        <xdr:cNvSpPr txBox="1"/>
      </xdr:nvSpPr>
      <xdr:spPr>
        <a:xfrm>
          <a:off x="3225800" y="270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104,750</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84036</xdr:rowOff>
    </xdr:from>
    <xdr:to>
      <xdr:col>2</xdr:col>
      <xdr:colOff>692150</xdr:colOff>
      <xdr:row>17</xdr:row>
      <xdr:rowOff>14186</xdr:rowOff>
    </xdr:to>
    <xdr:sp macro="" textlink="">
      <xdr:nvSpPr>
        <xdr:cNvPr id="77" name="円/楕円 76"/>
        <xdr:cNvSpPr/>
      </xdr:nvSpPr>
      <xdr:spPr bwMode="auto">
        <a:xfrm>
          <a:off x="2857500" y="2874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24363</xdr:rowOff>
    </xdr:from>
    <xdr:ext cx="762000" cy="259045"/>
    <xdr:sp macro="" textlink="">
      <xdr:nvSpPr>
        <xdr:cNvPr id="78" name="テキスト ボックス 77"/>
        <xdr:cNvSpPr txBox="1"/>
      </xdr:nvSpPr>
      <xdr:spPr>
        <a:xfrm>
          <a:off x="2527300" y="264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109,633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253873</xdr:rowOff>
    </xdr:from>
    <xdr:to>
      <xdr:col>4</xdr:col>
      <xdr:colOff>1117600</xdr:colOff>
      <xdr:row>38</xdr:row>
      <xdr:rowOff>62599</xdr:rowOff>
    </xdr:to>
    <xdr:cxnSp macro="">
      <xdr:nvCxnSpPr>
        <xdr:cNvPr id="107" name="直線コネクタ 106"/>
        <xdr:cNvCxnSpPr/>
      </xdr:nvCxnSpPr>
      <xdr:spPr bwMode="auto">
        <a:xfrm flipV="1">
          <a:off x="5651500" y="6178423"/>
          <a:ext cx="0" cy="1351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34676</xdr:rowOff>
    </xdr:from>
    <xdr:ext cx="762000" cy="259045"/>
    <xdr:sp macro="" textlink="">
      <xdr:nvSpPr>
        <xdr:cNvPr id="108" name="人口1人当たり決算額の推移最小値テキスト445"/>
        <xdr:cNvSpPr txBox="1"/>
      </xdr:nvSpPr>
      <xdr:spPr>
        <a:xfrm>
          <a:off x="5740400" y="750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6,903</a:t>
          </a:r>
          <a:endParaRPr kumimoji="1" lang="ja-JP" altLang="en-US" sz="1000" b="1">
            <a:latin typeface="ＭＳ Ｐゴシック"/>
          </a:endParaRPr>
        </a:p>
      </xdr:txBody>
    </xdr:sp>
    <xdr:clientData/>
  </xdr:oneCellAnchor>
  <xdr:twoCellAnchor>
    <xdr:from>
      <xdr:col>4</xdr:col>
      <xdr:colOff>1028700</xdr:colOff>
      <xdr:row>38</xdr:row>
      <xdr:rowOff>62599</xdr:rowOff>
    </xdr:from>
    <xdr:to>
      <xdr:col>5</xdr:col>
      <xdr:colOff>73025</xdr:colOff>
      <xdr:row>38</xdr:row>
      <xdr:rowOff>62599</xdr:rowOff>
    </xdr:to>
    <xdr:cxnSp macro="">
      <xdr:nvCxnSpPr>
        <xdr:cNvPr id="109" name="直線コネクタ 108"/>
        <xdr:cNvCxnSpPr/>
      </xdr:nvCxnSpPr>
      <xdr:spPr bwMode="auto">
        <a:xfrm>
          <a:off x="5562600" y="753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168800</xdr:rowOff>
    </xdr:from>
    <xdr:ext cx="762000" cy="259045"/>
    <xdr:sp macro="" textlink="">
      <xdr:nvSpPr>
        <xdr:cNvPr id="110" name="人口1人当たり決算額の推移最大値テキスト445"/>
        <xdr:cNvSpPr txBox="1"/>
      </xdr:nvSpPr>
      <xdr:spPr>
        <a:xfrm>
          <a:off x="5740400" y="592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361,700</a:t>
          </a:r>
          <a:endParaRPr kumimoji="1" lang="ja-JP" altLang="en-US" sz="1000" b="1">
            <a:latin typeface="ＭＳ Ｐゴシック"/>
          </a:endParaRPr>
        </a:p>
      </xdr:txBody>
    </xdr:sp>
    <xdr:clientData/>
  </xdr:oneCellAnchor>
  <xdr:twoCellAnchor>
    <xdr:from>
      <xdr:col>4</xdr:col>
      <xdr:colOff>1028700</xdr:colOff>
      <xdr:row>33</xdr:row>
      <xdr:rowOff>253873</xdr:rowOff>
    </xdr:from>
    <xdr:to>
      <xdr:col>5</xdr:col>
      <xdr:colOff>73025</xdr:colOff>
      <xdr:row>33</xdr:row>
      <xdr:rowOff>253873</xdr:rowOff>
    </xdr:to>
    <xdr:cxnSp macro="">
      <xdr:nvCxnSpPr>
        <xdr:cNvPr id="111" name="直線コネクタ 110"/>
        <xdr:cNvCxnSpPr/>
      </xdr:nvCxnSpPr>
      <xdr:spPr bwMode="auto">
        <a:xfrm>
          <a:off x="5562600" y="6178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297531</xdr:rowOff>
    </xdr:from>
    <xdr:to>
      <xdr:col>4</xdr:col>
      <xdr:colOff>1117600</xdr:colOff>
      <xdr:row>37</xdr:row>
      <xdr:rowOff>299071</xdr:rowOff>
    </xdr:to>
    <xdr:cxnSp macro="">
      <xdr:nvCxnSpPr>
        <xdr:cNvPr id="112" name="直線コネクタ 111"/>
        <xdr:cNvCxnSpPr/>
      </xdr:nvCxnSpPr>
      <xdr:spPr bwMode="auto">
        <a:xfrm>
          <a:off x="5003800" y="7422231"/>
          <a:ext cx="647700" cy="1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251019</xdr:rowOff>
    </xdr:from>
    <xdr:ext cx="762000" cy="259045"/>
    <xdr:sp macro="" textlink="">
      <xdr:nvSpPr>
        <xdr:cNvPr id="113" name="人口1人当たり決算額の推移平均値テキスト445"/>
        <xdr:cNvSpPr txBox="1"/>
      </xdr:nvSpPr>
      <xdr:spPr>
        <a:xfrm>
          <a:off x="5740400" y="7375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278942</xdr:rowOff>
    </xdr:from>
    <xdr:to>
      <xdr:col>5</xdr:col>
      <xdr:colOff>34925</xdr:colOff>
      <xdr:row>38</xdr:row>
      <xdr:rowOff>37642</xdr:rowOff>
    </xdr:to>
    <xdr:sp macro="" textlink="">
      <xdr:nvSpPr>
        <xdr:cNvPr id="114" name="フローチャート : 判断 113"/>
        <xdr:cNvSpPr/>
      </xdr:nvSpPr>
      <xdr:spPr bwMode="auto">
        <a:xfrm>
          <a:off x="56007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288510</xdr:rowOff>
    </xdr:from>
    <xdr:to>
      <xdr:col>4</xdr:col>
      <xdr:colOff>469900</xdr:colOff>
      <xdr:row>37</xdr:row>
      <xdr:rowOff>297531</xdr:rowOff>
    </xdr:to>
    <xdr:cxnSp macro="">
      <xdr:nvCxnSpPr>
        <xdr:cNvPr id="115" name="直線コネクタ 114"/>
        <xdr:cNvCxnSpPr/>
      </xdr:nvCxnSpPr>
      <xdr:spPr bwMode="auto">
        <a:xfrm>
          <a:off x="4305300" y="7413210"/>
          <a:ext cx="698500" cy="9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277547</xdr:rowOff>
    </xdr:from>
    <xdr:to>
      <xdr:col>4</xdr:col>
      <xdr:colOff>520700</xdr:colOff>
      <xdr:row>38</xdr:row>
      <xdr:rowOff>36247</xdr:rowOff>
    </xdr:to>
    <xdr:sp macro="" textlink="">
      <xdr:nvSpPr>
        <xdr:cNvPr id="116" name="フローチャート : 判断 115"/>
        <xdr:cNvSpPr/>
      </xdr:nvSpPr>
      <xdr:spPr bwMode="auto">
        <a:xfrm>
          <a:off x="49530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21024</xdr:rowOff>
    </xdr:from>
    <xdr:ext cx="736600" cy="259045"/>
    <xdr:sp macro="" textlink="">
      <xdr:nvSpPr>
        <xdr:cNvPr id="117" name="テキスト ボックス 116"/>
        <xdr:cNvSpPr txBox="1"/>
      </xdr:nvSpPr>
      <xdr:spPr>
        <a:xfrm>
          <a:off x="4622800" y="7488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278097</xdr:rowOff>
    </xdr:from>
    <xdr:to>
      <xdr:col>3</xdr:col>
      <xdr:colOff>904875</xdr:colOff>
      <xdr:row>37</xdr:row>
      <xdr:rowOff>288510</xdr:rowOff>
    </xdr:to>
    <xdr:cxnSp macro="">
      <xdr:nvCxnSpPr>
        <xdr:cNvPr id="118" name="直線コネクタ 117"/>
        <xdr:cNvCxnSpPr/>
      </xdr:nvCxnSpPr>
      <xdr:spPr bwMode="auto">
        <a:xfrm>
          <a:off x="3606800" y="7402797"/>
          <a:ext cx="698500" cy="10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280466</xdr:rowOff>
    </xdr:from>
    <xdr:to>
      <xdr:col>3</xdr:col>
      <xdr:colOff>955675</xdr:colOff>
      <xdr:row>38</xdr:row>
      <xdr:rowOff>39166</xdr:rowOff>
    </xdr:to>
    <xdr:sp macro="" textlink="">
      <xdr:nvSpPr>
        <xdr:cNvPr id="119" name="フローチャート : 判断 118"/>
        <xdr:cNvSpPr/>
      </xdr:nvSpPr>
      <xdr:spPr bwMode="auto">
        <a:xfrm>
          <a:off x="42545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23943</xdr:rowOff>
    </xdr:from>
    <xdr:ext cx="762000" cy="259045"/>
    <xdr:sp macro="" textlink="">
      <xdr:nvSpPr>
        <xdr:cNvPr id="120" name="テキスト ボックス 119"/>
        <xdr:cNvSpPr txBox="1"/>
      </xdr:nvSpPr>
      <xdr:spPr>
        <a:xfrm>
          <a:off x="3924300" y="74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278097</xdr:rowOff>
    </xdr:from>
    <xdr:to>
      <xdr:col>3</xdr:col>
      <xdr:colOff>206375</xdr:colOff>
      <xdr:row>37</xdr:row>
      <xdr:rowOff>279384</xdr:rowOff>
    </xdr:to>
    <xdr:cxnSp macro="">
      <xdr:nvCxnSpPr>
        <xdr:cNvPr id="121" name="直線コネクタ 120"/>
        <xdr:cNvCxnSpPr/>
      </xdr:nvCxnSpPr>
      <xdr:spPr bwMode="auto">
        <a:xfrm flipV="1">
          <a:off x="2908300" y="7402797"/>
          <a:ext cx="698500" cy="1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271039</xdr:rowOff>
    </xdr:from>
    <xdr:to>
      <xdr:col>3</xdr:col>
      <xdr:colOff>257175</xdr:colOff>
      <xdr:row>38</xdr:row>
      <xdr:rowOff>29739</xdr:rowOff>
    </xdr:to>
    <xdr:sp macro="" textlink="">
      <xdr:nvSpPr>
        <xdr:cNvPr id="122" name="フローチャート : 判断 121"/>
        <xdr:cNvSpPr/>
      </xdr:nvSpPr>
      <xdr:spPr bwMode="auto">
        <a:xfrm>
          <a:off x="3556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14516</xdr:rowOff>
    </xdr:from>
    <xdr:ext cx="762000" cy="259045"/>
    <xdr:sp macro="" textlink="">
      <xdr:nvSpPr>
        <xdr:cNvPr id="123" name="テキスト ボックス 122"/>
        <xdr:cNvSpPr txBox="1"/>
      </xdr:nvSpPr>
      <xdr:spPr>
        <a:xfrm>
          <a:off x="32258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263640</xdr:rowOff>
    </xdr:from>
    <xdr:to>
      <xdr:col>2</xdr:col>
      <xdr:colOff>692150</xdr:colOff>
      <xdr:row>38</xdr:row>
      <xdr:rowOff>22340</xdr:rowOff>
    </xdr:to>
    <xdr:sp macro="" textlink="">
      <xdr:nvSpPr>
        <xdr:cNvPr id="124" name="フローチャート : 判断 123"/>
        <xdr:cNvSpPr/>
      </xdr:nvSpPr>
      <xdr:spPr bwMode="auto">
        <a:xfrm>
          <a:off x="2857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7117</xdr:rowOff>
    </xdr:from>
    <xdr:ext cx="762000" cy="259045"/>
    <xdr:sp macro="" textlink="">
      <xdr:nvSpPr>
        <xdr:cNvPr id="125" name="テキスト ボックス 124"/>
        <xdr:cNvSpPr txBox="1"/>
      </xdr:nvSpPr>
      <xdr:spPr>
        <a:xfrm>
          <a:off x="25273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248271</xdr:rowOff>
    </xdr:from>
    <xdr:to>
      <xdr:col>5</xdr:col>
      <xdr:colOff>34925</xdr:colOff>
      <xdr:row>38</xdr:row>
      <xdr:rowOff>6971</xdr:rowOff>
    </xdr:to>
    <xdr:sp macro="" textlink="">
      <xdr:nvSpPr>
        <xdr:cNvPr id="131" name="円/楕円 130"/>
        <xdr:cNvSpPr/>
      </xdr:nvSpPr>
      <xdr:spPr bwMode="auto">
        <a:xfrm>
          <a:off x="5600700" y="7372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29848</xdr:rowOff>
    </xdr:from>
    <xdr:ext cx="762000" cy="259045"/>
    <xdr:sp macro="" textlink="">
      <xdr:nvSpPr>
        <xdr:cNvPr id="132" name="人口1人当たり決算額の推移該当値テキスト445"/>
        <xdr:cNvSpPr txBox="1"/>
      </xdr:nvSpPr>
      <xdr:spPr>
        <a:xfrm>
          <a:off x="5740400" y="715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34,837</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246731</xdr:rowOff>
    </xdr:from>
    <xdr:to>
      <xdr:col>4</xdr:col>
      <xdr:colOff>520700</xdr:colOff>
      <xdr:row>38</xdr:row>
      <xdr:rowOff>5431</xdr:rowOff>
    </xdr:to>
    <xdr:sp macro="" textlink="">
      <xdr:nvSpPr>
        <xdr:cNvPr id="133" name="円/楕円 132"/>
        <xdr:cNvSpPr/>
      </xdr:nvSpPr>
      <xdr:spPr bwMode="auto">
        <a:xfrm>
          <a:off x="4953000" y="7371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15608</xdr:rowOff>
    </xdr:from>
    <xdr:ext cx="736600" cy="259045"/>
    <xdr:sp macro="" textlink="">
      <xdr:nvSpPr>
        <xdr:cNvPr id="134" name="テキスト ボックス 133"/>
        <xdr:cNvSpPr txBox="1"/>
      </xdr:nvSpPr>
      <xdr:spPr>
        <a:xfrm>
          <a:off x="4622800" y="71403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35,241</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237710</xdr:rowOff>
    </xdr:from>
    <xdr:to>
      <xdr:col>3</xdr:col>
      <xdr:colOff>955675</xdr:colOff>
      <xdr:row>37</xdr:row>
      <xdr:rowOff>339310</xdr:rowOff>
    </xdr:to>
    <xdr:sp macro="" textlink="">
      <xdr:nvSpPr>
        <xdr:cNvPr id="135" name="円/楕円 134"/>
        <xdr:cNvSpPr/>
      </xdr:nvSpPr>
      <xdr:spPr bwMode="auto">
        <a:xfrm>
          <a:off x="4254500" y="7362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6587</xdr:rowOff>
    </xdr:from>
    <xdr:ext cx="762000" cy="259045"/>
    <xdr:sp macro="" textlink="">
      <xdr:nvSpPr>
        <xdr:cNvPr id="136" name="テキスト ボックス 135"/>
        <xdr:cNvSpPr txBox="1"/>
      </xdr:nvSpPr>
      <xdr:spPr>
        <a:xfrm>
          <a:off x="3924300" y="713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37,609</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227297</xdr:rowOff>
    </xdr:from>
    <xdr:to>
      <xdr:col>3</xdr:col>
      <xdr:colOff>257175</xdr:colOff>
      <xdr:row>37</xdr:row>
      <xdr:rowOff>328897</xdr:rowOff>
    </xdr:to>
    <xdr:sp macro="" textlink="">
      <xdr:nvSpPr>
        <xdr:cNvPr id="137" name="円/楕円 136"/>
        <xdr:cNvSpPr/>
      </xdr:nvSpPr>
      <xdr:spPr bwMode="auto">
        <a:xfrm>
          <a:off x="3556000" y="7351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167624</xdr:rowOff>
    </xdr:from>
    <xdr:ext cx="762000" cy="259045"/>
    <xdr:sp macro="" textlink="">
      <xdr:nvSpPr>
        <xdr:cNvPr id="138" name="テキスト ボックス 137"/>
        <xdr:cNvSpPr txBox="1"/>
      </xdr:nvSpPr>
      <xdr:spPr>
        <a:xfrm>
          <a:off x="3225800" y="712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40,342</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228584</xdr:rowOff>
    </xdr:from>
    <xdr:to>
      <xdr:col>2</xdr:col>
      <xdr:colOff>692150</xdr:colOff>
      <xdr:row>37</xdr:row>
      <xdr:rowOff>330184</xdr:rowOff>
    </xdr:to>
    <xdr:sp macro="" textlink="">
      <xdr:nvSpPr>
        <xdr:cNvPr id="139" name="円/楕円 138"/>
        <xdr:cNvSpPr/>
      </xdr:nvSpPr>
      <xdr:spPr bwMode="auto">
        <a:xfrm>
          <a:off x="2857500" y="7353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168911</xdr:rowOff>
    </xdr:from>
    <xdr:ext cx="762000" cy="259045"/>
    <xdr:sp macro="" textlink="">
      <xdr:nvSpPr>
        <xdr:cNvPr id="140" name="テキスト ボックス 139"/>
        <xdr:cNvSpPr txBox="1"/>
      </xdr:nvSpPr>
      <xdr:spPr>
        <a:xfrm>
          <a:off x="2527300" y="712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40,004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28,520
28,441
126.91
19,815,356
18,865,958
745,891
10,800,507
17,632,032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121539</xdr:rowOff>
    </xdr:from>
    <xdr:to>
      <xdr:col>6</xdr:col>
      <xdr:colOff>510540</xdr:colOff>
      <xdr:row>38</xdr:row>
      <xdr:rowOff>82804</xdr:rowOff>
    </xdr:to>
    <xdr:cxnSp macro="">
      <xdr:nvCxnSpPr>
        <xdr:cNvPr id="56" name="直線コネクタ 55"/>
        <xdr:cNvCxnSpPr/>
      </xdr:nvCxnSpPr>
      <xdr:spPr>
        <a:xfrm flipV="1">
          <a:off x="4633595" y="5093589"/>
          <a:ext cx="1270" cy="150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86631</xdr:rowOff>
    </xdr:from>
    <xdr:ext cx="534377" cy="259045"/>
    <xdr:sp macro="" textlink="">
      <xdr:nvSpPr>
        <xdr:cNvPr id="57" name="人件費最小値テキスト"/>
        <xdr:cNvSpPr txBox="1"/>
      </xdr:nvSpPr>
      <xdr:spPr>
        <a:xfrm>
          <a:off x="4686300" y="66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40,480</a:t>
          </a:r>
          <a:endParaRPr kumimoji="1" lang="ja-JP" altLang="en-US" sz="1000" b="1">
            <a:latin typeface="ＭＳ Ｐゴシック"/>
          </a:endParaRPr>
        </a:p>
      </xdr:txBody>
    </xdr:sp>
    <xdr:clientData/>
  </xdr:oneCellAnchor>
  <xdr:twoCellAnchor>
    <xdr:from>
      <xdr:col>6</xdr:col>
      <xdr:colOff>422275</xdr:colOff>
      <xdr:row>38</xdr:row>
      <xdr:rowOff>82804</xdr:rowOff>
    </xdr:from>
    <xdr:to>
      <xdr:col>6</xdr:col>
      <xdr:colOff>600075</xdr:colOff>
      <xdr:row>38</xdr:row>
      <xdr:rowOff>82804</xdr:rowOff>
    </xdr:to>
    <xdr:cxnSp macro="">
      <xdr:nvCxnSpPr>
        <xdr:cNvPr id="58" name="直線コネクタ 57"/>
        <xdr:cNvCxnSpPr/>
      </xdr:nvCxnSpPr>
      <xdr:spPr>
        <a:xfrm>
          <a:off x="4546600" y="659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68216</xdr:rowOff>
    </xdr:from>
    <xdr:ext cx="599010" cy="259045"/>
    <xdr:sp macro="" textlink="">
      <xdr:nvSpPr>
        <xdr:cNvPr id="59" name="人件費最大値テキスト"/>
        <xdr:cNvSpPr txBox="1"/>
      </xdr:nvSpPr>
      <xdr:spPr>
        <a:xfrm>
          <a:off x="4686300" y="486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158,930</a:t>
          </a:r>
          <a:endParaRPr kumimoji="1" lang="ja-JP" altLang="en-US" sz="1000" b="1">
            <a:latin typeface="ＭＳ Ｐゴシック"/>
          </a:endParaRPr>
        </a:p>
      </xdr:txBody>
    </xdr:sp>
    <xdr:clientData/>
  </xdr:oneCellAnchor>
  <xdr:twoCellAnchor>
    <xdr:from>
      <xdr:col>6</xdr:col>
      <xdr:colOff>422275</xdr:colOff>
      <xdr:row>29</xdr:row>
      <xdr:rowOff>121539</xdr:rowOff>
    </xdr:from>
    <xdr:to>
      <xdr:col>6</xdr:col>
      <xdr:colOff>600075</xdr:colOff>
      <xdr:row>29</xdr:row>
      <xdr:rowOff>121539</xdr:rowOff>
    </xdr:to>
    <xdr:cxnSp macro="">
      <xdr:nvCxnSpPr>
        <xdr:cNvPr id="60" name="直線コネクタ 59"/>
        <xdr:cNvCxnSpPr/>
      </xdr:nvCxnSpPr>
      <xdr:spPr>
        <a:xfrm>
          <a:off x="4546600" y="50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71400</xdr:rowOff>
    </xdr:from>
    <xdr:to>
      <xdr:col>6</xdr:col>
      <xdr:colOff>511175</xdr:colOff>
      <xdr:row>34</xdr:row>
      <xdr:rowOff>72136</xdr:rowOff>
    </xdr:to>
    <xdr:cxnSp macro="">
      <xdr:nvCxnSpPr>
        <xdr:cNvPr id="61" name="直線コネクタ 60"/>
        <xdr:cNvCxnSpPr/>
      </xdr:nvCxnSpPr>
      <xdr:spPr>
        <a:xfrm>
          <a:off x="3797300" y="5900700"/>
          <a:ext cx="838200" cy="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82389</xdr:rowOff>
    </xdr:from>
    <xdr:ext cx="534377" cy="259045"/>
    <xdr:sp macro="" textlink="">
      <xdr:nvSpPr>
        <xdr:cNvPr id="62" name="人件費平均値テキスト"/>
        <xdr:cNvSpPr txBox="1"/>
      </xdr:nvSpPr>
      <xdr:spPr>
        <a:xfrm>
          <a:off x="4686300" y="591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88,814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103962</xdr:rowOff>
    </xdr:from>
    <xdr:to>
      <xdr:col>6</xdr:col>
      <xdr:colOff>561975</xdr:colOff>
      <xdr:row>35</xdr:row>
      <xdr:rowOff>34112</xdr:rowOff>
    </xdr:to>
    <xdr:sp macro="" textlink="">
      <xdr:nvSpPr>
        <xdr:cNvPr id="63" name="フローチャート : 判断 62"/>
        <xdr:cNvSpPr/>
      </xdr:nvSpPr>
      <xdr:spPr>
        <a:xfrm>
          <a:off x="45847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71400</xdr:rowOff>
    </xdr:from>
    <xdr:to>
      <xdr:col>5</xdr:col>
      <xdr:colOff>358775</xdr:colOff>
      <xdr:row>34</xdr:row>
      <xdr:rowOff>120409</xdr:rowOff>
    </xdr:to>
    <xdr:cxnSp macro="">
      <xdr:nvCxnSpPr>
        <xdr:cNvPr id="64" name="直線コネクタ 63"/>
        <xdr:cNvCxnSpPr/>
      </xdr:nvCxnSpPr>
      <xdr:spPr>
        <a:xfrm flipV="1">
          <a:off x="2908300" y="5900700"/>
          <a:ext cx="889000" cy="4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106959</xdr:rowOff>
    </xdr:from>
    <xdr:to>
      <xdr:col>5</xdr:col>
      <xdr:colOff>409575</xdr:colOff>
      <xdr:row>35</xdr:row>
      <xdr:rowOff>37109</xdr:rowOff>
    </xdr:to>
    <xdr:sp macro="" textlink="">
      <xdr:nvSpPr>
        <xdr:cNvPr id="65" name="フローチャート : 判断 64"/>
        <xdr:cNvSpPr/>
      </xdr:nvSpPr>
      <xdr:spPr>
        <a:xfrm>
          <a:off x="3746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28236</xdr:rowOff>
    </xdr:from>
    <xdr:ext cx="534377" cy="259045"/>
    <xdr:sp macro="" textlink="">
      <xdr:nvSpPr>
        <xdr:cNvPr id="66" name="テキスト ボックス 65"/>
        <xdr:cNvSpPr txBox="1"/>
      </xdr:nvSpPr>
      <xdr:spPr>
        <a:xfrm>
          <a:off x="3530111" y="60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120409</xdr:rowOff>
    </xdr:from>
    <xdr:to>
      <xdr:col>4</xdr:col>
      <xdr:colOff>155575</xdr:colOff>
      <xdr:row>35</xdr:row>
      <xdr:rowOff>20930</xdr:rowOff>
    </xdr:to>
    <xdr:cxnSp macro="">
      <xdr:nvCxnSpPr>
        <xdr:cNvPr id="67" name="直線コネクタ 66"/>
        <xdr:cNvCxnSpPr/>
      </xdr:nvCxnSpPr>
      <xdr:spPr>
        <a:xfrm flipV="1">
          <a:off x="2019300" y="5949709"/>
          <a:ext cx="889000" cy="71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161951</xdr:rowOff>
    </xdr:from>
    <xdr:to>
      <xdr:col>4</xdr:col>
      <xdr:colOff>206375</xdr:colOff>
      <xdr:row>35</xdr:row>
      <xdr:rowOff>92101</xdr:rowOff>
    </xdr:to>
    <xdr:sp macro="" textlink="">
      <xdr:nvSpPr>
        <xdr:cNvPr id="68" name="フローチャート : 判断 67"/>
        <xdr:cNvSpPr/>
      </xdr:nvSpPr>
      <xdr:spPr>
        <a:xfrm>
          <a:off x="2857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83228</xdr:rowOff>
    </xdr:from>
    <xdr:ext cx="534377" cy="259045"/>
    <xdr:sp macro="" textlink="">
      <xdr:nvSpPr>
        <xdr:cNvPr id="69" name="テキスト ボックス 68"/>
        <xdr:cNvSpPr txBox="1"/>
      </xdr:nvSpPr>
      <xdr:spPr>
        <a:xfrm>
          <a:off x="2641111" y="608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117729</xdr:rowOff>
    </xdr:from>
    <xdr:to>
      <xdr:col>2</xdr:col>
      <xdr:colOff>638175</xdr:colOff>
      <xdr:row>35</xdr:row>
      <xdr:rowOff>20930</xdr:rowOff>
    </xdr:to>
    <xdr:cxnSp macro="">
      <xdr:nvCxnSpPr>
        <xdr:cNvPr id="70" name="直線コネクタ 69"/>
        <xdr:cNvCxnSpPr/>
      </xdr:nvCxnSpPr>
      <xdr:spPr>
        <a:xfrm>
          <a:off x="1130300" y="5947029"/>
          <a:ext cx="889000" cy="7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4191</xdr:rowOff>
    </xdr:from>
    <xdr:to>
      <xdr:col>3</xdr:col>
      <xdr:colOff>3175</xdr:colOff>
      <xdr:row>35</xdr:row>
      <xdr:rowOff>105791</xdr:rowOff>
    </xdr:to>
    <xdr:sp macro="" textlink="">
      <xdr:nvSpPr>
        <xdr:cNvPr id="71" name="フローチャート : 判断 70"/>
        <xdr:cNvSpPr/>
      </xdr:nvSpPr>
      <xdr:spPr>
        <a:xfrm>
          <a:off x="1968500" y="600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96918</xdr:rowOff>
    </xdr:from>
    <xdr:ext cx="534377" cy="259045"/>
    <xdr:sp macro="" textlink="">
      <xdr:nvSpPr>
        <xdr:cNvPr id="72" name="テキスト ボックス 71"/>
        <xdr:cNvSpPr txBox="1"/>
      </xdr:nvSpPr>
      <xdr:spPr>
        <a:xfrm>
          <a:off x="1752111" y="609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154064</xdr:rowOff>
    </xdr:from>
    <xdr:to>
      <xdr:col>1</xdr:col>
      <xdr:colOff>485775</xdr:colOff>
      <xdr:row>35</xdr:row>
      <xdr:rowOff>84214</xdr:rowOff>
    </xdr:to>
    <xdr:sp macro="" textlink="">
      <xdr:nvSpPr>
        <xdr:cNvPr id="73" name="フローチャート : 判断 72"/>
        <xdr:cNvSpPr/>
      </xdr:nvSpPr>
      <xdr:spPr>
        <a:xfrm>
          <a:off x="1079500" y="598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75341</xdr:rowOff>
    </xdr:from>
    <xdr:ext cx="534377" cy="259045"/>
    <xdr:sp macro="" textlink="">
      <xdr:nvSpPr>
        <xdr:cNvPr id="74" name="テキスト ボックス 73"/>
        <xdr:cNvSpPr txBox="1"/>
      </xdr:nvSpPr>
      <xdr:spPr>
        <a:xfrm>
          <a:off x="863111" y="607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21336</xdr:rowOff>
    </xdr:from>
    <xdr:to>
      <xdr:col>6</xdr:col>
      <xdr:colOff>561975</xdr:colOff>
      <xdr:row>34</xdr:row>
      <xdr:rowOff>122936</xdr:rowOff>
    </xdr:to>
    <xdr:sp macro="" textlink="">
      <xdr:nvSpPr>
        <xdr:cNvPr id="80" name="円/楕円 79"/>
        <xdr:cNvSpPr/>
      </xdr:nvSpPr>
      <xdr:spPr>
        <a:xfrm>
          <a:off x="45847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44213</xdr:rowOff>
    </xdr:from>
    <xdr:ext cx="534377" cy="259045"/>
    <xdr:sp macro="" textlink="">
      <xdr:nvSpPr>
        <xdr:cNvPr id="81" name="人件費該当値テキスト"/>
        <xdr:cNvSpPr txBox="1"/>
      </xdr:nvSpPr>
      <xdr:spPr>
        <a:xfrm>
          <a:off x="4686300" y="570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95,320</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20600</xdr:rowOff>
    </xdr:from>
    <xdr:to>
      <xdr:col>5</xdr:col>
      <xdr:colOff>409575</xdr:colOff>
      <xdr:row>34</xdr:row>
      <xdr:rowOff>122200</xdr:rowOff>
    </xdr:to>
    <xdr:sp macro="" textlink="">
      <xdr:nvSpPr>
        <xdr:cNvPr id="82" name="円/楕円 81"/>
        <xdr:cNvSpPr/>
      </xdr:nvSpPr>
      <xdr:spPr>
        <a:xfrm>
          <a:off x="3746500" y="58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138727</xdr:rowOff>
    </xdr:from>
    <xdr:ext cx="534377" cy="259045"/>
    <xdr:sp macro="" textlink="">
      <xdr:nvSpPr>
        <xdr:cNvPr id="83" name="テキスト ボックス 82"/>
        <xdr:cNvSpPr txBox="1"/>
      </xdr:nvSpPr>
      <xdr:spPr>
        <a:xfrm>
          <a:off x="3530111" y="562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95,378</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69609</xdr:rowOff>
    </xdr:from>
    <xdr:to>
      <xdr:col>4</xdr:col>
      <xdr:colOff>206375</xdr:colOff>
      <xdr:row>34</xdr:row>
      <xdr:rowOff>171209</xdr:rowOff>
    </xdr:to>
    <xdr:sp macro="" textlink="">
      <xdr:nvSpPr>
        <xdr:cNvPr id="84" name="円/楕円 83"/>
        <xdr:cNvSpPr/>
      </xdr:nvSpPr>
      <xdr:spPr>
        <a:xfrm>
          <a:off x="2857500" y="589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16286</xdr:rowOff>
    </xdr:from>
    <xdr:ext cx="534377" cy="259045"/>
    <xdr:sp macro="" textlink="">
      <xdr:nvSpPr>
        <xdr:cNvPr id="85" name="テキスト ボックス 84"/>
        <xdr:cNvSpPr txBox="1"/>
      </xdr:nvSpPr>
      <xdr:spPr>
        <a:xfrm>
          <a:off x="2641111" y="567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91,519</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141580</xdr:rowOff>
    </xdr:from>
    <xdr:to>
      <xdr:col>3</xdr:col>
      <xdr:colOff>3175</xdr:colOff>
      <xdr:row>35</xdr:row>
      <xdr:rowOff>71730</xdr:rowOff>
    </xdr:to>
    <xdr:sp macro="" textlink="">
      <xdr:nvSpPr>
        <xdr:cNvPr id="86" name="円/楕円 85"/>
        <xdr:cNvSpPr/>
      </xdr:nvSpPr>
      <xdr:spPr>
        <a:xfrm>
          <a:off x="1968500" y="597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88257</xdr:rowOff>
    </xdr:from>
    <xdr:ext cx="534377" cy="259045"/>
    <xdr:sp macro="" textlink="">
      <xdr:nvSpPr>
        <xdr:cNvPr id="87" name="テキスト ボックス 86"/>
        <xdr:cNvSpPr txBox="1"/>
      </xdr:nvSpPr>
      <xdr:spPr>
        <a:xfrm>
          <a:off x="1752111" y="5746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85,852</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66929</xdr:rowOff>
    </xdr:from>
    <xdr:to>
      <xdr:col>1</xdr:col>
      <xdr:colOff>485775</xdr:colOff>
      <xdr:row>34</xdr:row>
      <xdr:rowOff>168529</xdr:rowOff>
    </xdr:to>
    <xdr:sp macro="" textlink="">
      <xdr:nvSpPr>
        <xdr:cNvPr id="88" name="円/楕円 87"/>
        <xdr:cNvSpPr/>
      </xdr:nvSpPr>
      <xdr:spPr>
        <a:xfrm>
          <a:off x="1079500" y="589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13606</xdr:rowOff>
    </xdr:from>
    <xdr:ext cx="534377" cy="259045"/>
    <xdr:sp macro="" textlink="">
      <xdr:nvSpPr>
        <xdr:cNvPr id="89" name="テキスト ボックス 88"/>
        <xdr:cNvSpPr txBox="1"/>
      </xdr:nvSpPr>
      <xdr:spPr>
        <a:xfrm>
          <a:off x="863111" y="567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91,730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47498</xdr:rowOff>
    </xdr:from>
    <xdr:to>
      <xdr:col>6</xdr:col>
      <xdr:colOff>510540</xdr:colOff>
      <xdr:row>58</xdr:row>
      <xdr:rowOff>142799</xdr:rowOff>
    </xdr:to>
    <xdr:cxnSp macro="">
      <xdr:nvCxnSpPr>
        <xdr:cNvPr id="114" name="直線コネクタ 113"/>
        <xdr:cNvCxnSpPr/>
      </xdr:nvCxnSpPr>
      <xdr:spPr>
        <a:xfrm flipV="1">
          <a:off x="4633595" y="8791448"/>
          <a:ext cx="1270" cy="129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146626</xdr:rowOff>
    </xdr:from>
    <xdr:ext cx="534377" cy="259045"/>
    <xdr:sp macro="" textlink="">
      <xdr:nvSpPr>
        <xdr:cNvPr id="115" name="物件費最小値テキスト"/>
        <xdr:cNvSpPr txBox="1"/>
      </xdr:nvSpPr>
      <xdr:spPr>
        <a:xfrm>
          <a:off x="4686300" y="100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35,756</a:t>
          </a:r>
          <a:endParaRPr kumimoji="1" lang="ja-JP" altLang="en-US" sz="1000" b="1">
            <a:latin typeface="ＭＳ Ｐゴシック"/>
          </a:endParaRPr>
        </a:p>
      </xdr:txBody>
    </xdr:sp>
    <xdr:clientData/>
  </xdr:oneCellAnchor>
  <xdr:twoCellAnchor>
    <xdr:from>
      <xdr:col>6</xdr:col>
      <xdr:colOff>422275</xdr:colOff>
      <xdr:row>58</xdr:row>
      <xdr:rowOff>142799</xdr:rowOff>
    </xdr:from>
    <xdr:to>
      <xdr:col>6</xdr:col>
      <xdr:colOff>600075</xdr:colOff>
      <xdr:row>58</xdr:row>
      <xdr:rowOff>142799</xdr:rowOff>
    </xdr:to>
    <xdr:cxnSp macro="">
      <xdr:nvCxnSpPr>
        <xdr:cNvPr id="116" name="直線コネクタ 115"/>
        <xdr:cNvCxnSpPr/>
      </xdr:nvCxnSpPr>
      <xdr:spPr>
        <a:xfrm>
          <a:off x="4546600" y="1008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165625</xdr:rowOff>
    </xdr:from>
    <xdr:ext cx="599010" cy="259045"/>
    <xdr:sp macro="" textlink="">
      <xdr:nvSpPr>
        <xdr:cNvPr id="117" name="物件費最大値テキスト"/>
        <xdr:cNvSpPr txBox="1"/>
      </xdr:nvSpPr>
      <xdr:spPr>
        <a:xfrm>
          <a:off x="4686300" y="856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137,760</a:t>
          </a:r>
          <a:endParaRPr kumimoji="1" lang="ja-JP" altLang="en-US" sz="1000" b="1">
            <a:latin typeface="ＭＳ Ｐゴシック"/>
          </a:endParaRPr>
        </a:p>
      </xdr:txBody>
    </xdr:sp>
    <xdr:clientData/>
  </xdr:oneCellAnchor>
  <xdr:twoCellAnchor>
    <xdr:from>
      <xdr:col>6</xdr:col>
      <xdr:colOff>422275</xdr:colOff>
      <xdr:row>51</xdr:row>
      <xdr:rowOff>47498</xdr:rowOff>
    </xdr:from>
    <xdr:to>
      <xdr:col>6</xdr:col>
      <xdr:colOff>600075</xdr:colOff>
      <xdr:row>51</xdr:row>
      <xdr:rowOff>47498</xdr:rowOff>
    </xdr:to>
    <xdr:cxnSp macro="">
      <xdr:nvCxnSpPr>
        <xdr:cNvPr id="118" name="直線コネクタ 117"/>
        <xdr:cNvCxnSpPr/>
      </xdr:nvCxnSpPr>
      <xdr:spPr>
        <a:xfrm>
          <a:off x="4546600" y="879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23787</xdr:rowOff>
    </xdr:from>
    <xdr:to>
      <xdr:col>6</xdr:col>
      <xdr:colOff>511175</xdr:colOff>
      <xdr:row>57</xdr:row>
      <xdr:rowOff>157811</xdr:rowOff>
    </xdr:to>
    <xdr:cxnSp macro="">
      <xdr:nvCxnSpPr>
        <xdr:cNvPr id="119" name="直線コネクタ 118"/>
        <xdr:cNvCxnSpPr/>
      </xdr:nvCxnSpPr>
      <xdr:spPr>
        <a:xfrm flipV="1">
          <a:off x="3797300" y="9796437"/>
          <a:ext cx="838200" cy="13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123436</xdr:rowOff>
    </xdr:from>
    <xdr:ext cx="534377" cy="259045"/>
    <xdr:sp macro="" textlink="">
      <xdr:nvSpPr>
        <xdr:cNvPr id="120" name="物件費平均値テキスト"/>
        <xdr:cNvSpPr txBox="1"/>
      </xdr:nvSpPr>
      <xdr:spPr>
        <a:xfrm>
          <a:off x="4686300" y="9381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75,582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100559</xdr:rowOff>
    </xdr:from>
    <xdr:to>
      <xdr:col>6</xdr:col>
      <xdr:colOff>561975</xdr:colOff>
      <xdr:row>56</xdr:row>
      <xdr:rowOff>30709</xdr:rowOff>
    </xdr:to>
    <xdr:sp macro="" textlink="">
      <xdr:nvSpPr>
        <xdr:cNvPr id="121" name="フローチャート : 判断 120"/>
        <xdr:cNvSpPr/>
      </xdr:nvSpPr>
      <xdr:spPr>
        <a:xfrm>
          <a:off x="45847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138659</xdr:rowOff>
    </xdr:from>
    <xdr:to>
      <xdr:col>5</xdr:col>
      <xdr:colOff>358775</xdr:colOff>
      <xdr:row>57</xdr:row>
      <xdr:rowOff>157811</xdr:rowOff>
    </xdr:to>
    <xdr:cxnSp macro="">
      <xdr:nvCxnSpPr>
        <xdr:cNvPr id="122" name="直線コネクタ 121"/>
        <xdr:cNvCxnSpPr/>
      </xdr:nvCxnSpPr>
      <xdr:spPr>
        <a:xfrm>
          <a:off x="2908300" y="9911309"/>
          <a:ext cx="889000" cy="1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635</xdr:rowOff>
    </xdr:from>
    <xdr:to>
      <xdr:col>5</xdr:col>
      <xdr:colOff>409575</xdr:colOff>
      <xdr:row>56</xdr:row>
      <xdr:rowOff>102235</xdr:rowOff>
    </xdr:to>
    <xdr:sp macro="" textlink="">
      <xdr:nvSpPr>
        <xdr:cNvPr id="123" name="フローチャート : 判断 122"/>
        <xdr:cNvSpPr/>
      </xdr:nvSpPr>
      <xdr:spPr>
        <a:xfrm>
          <a:off x="37465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118762</xdr:rowOff>
    </xdr:from>
    <xdr:ext cx="534377" cy="259045"/>
    <xdr:sp macro="" textlink="">
      <xdr:nvSpPr>
        <xdr:cNvPr id="124" name="テキスト ボックス 123"/>
        <xdr:cNvSpPr txBox="1"/>
      </xdr:nvSpPr>
      <xdr:spPr>
        <a:xfrm>
          <a:off x="3530111" y="93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126288</xdr:rowOff>
    </xdr:from>
    <xdr:to>
      <xdr:col>4</xdr:col>
      <xdr:colOff>155575</xdr:colOff>
      <xdr:row>57</xdr:row>
      <xdr:rowOff>138659</xdr:rowOff>
    </xdr:to>
    <xdr:cxnSp macro="">
      <xdr:nvCxnSpPr>
        <xdr:cNvPr id="125" name="直線コネクタ 124"/>
        <xdr:cNvCxnSpPr/>
      </xdr:nvCxnSpPr>
      <xdr:spPr>
        <a:xfrm>
          <a:off x="2019300" y="9898938"/>
          <a:ext cx="889000" cy="1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22581</xdr:rowOff>
    </xdr:from>
    <xdr:to>
      <xdr:col>4</xdr:col>
      <xdr:colOff>206375</xdr:colOff>
      <xdr:row>56</xdr:row>
      <xdr:rowOff>124181</xdr:rowOff>
    </xdr:to>
    <xdr:sp macro="" textlink="">
      <xdr:nvSpPr>
        <xdr:cNvPr id="126" name="フローチャート : 判断 125"/>
        <xdr:cNvSpPr/>
      </xdr:nvSpPr>
      <xdr:spPr>
        <a:xfrm>
          <a:off x="2857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140708</xdr:rowOff>
    </xdr:from>
    <xdr:ext cx="534377" cy="259045"/>
    <xdr:sp macro="" textlink="">
      <xdr:nvSpPr>
        <xdr:cNvPr id="127" name="テキスト ボックス 126"/>
        <xdr:cNvSpPr txBox="1"/>
      </xdr:nvSpPr>
      <xdr:spPr>
        <a:xfrm>
          <a:off x="2641111" y="93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126288</xdr:rowOff>
    </xdr:from>
    <xdr:to>
      <xdr:col>2</xdr:col>
      <xdr:colOff>638175</xdr:colOff>
      <xdr:row>58</xdr:row>
      <xdr:rowOff>1041</xdr:rowOff>
    </xdr:to>
    <xdr:cxnSp macro="">
      <xdr:nvCxnSpPr>
        <xdr:cNvPr id="128" name="直線コネクタ 127"/>
        <xdr:cNvCxnSpPr/>
      </xdr:nvCxnSpPr>
      <xdr:spPr>
        <a:xfrm flipV="1">
          <a:off x="1130300" y="9898938"/>
          <a:ext cx="889000" cy="4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43256</xdr:rowOff>
    </xdr:from>
    <xdr:to>
      <xdr:col>3</xdr:col>
      <xdr:colOff>3175</xdr:colOff>
      <xdr:row>56</xdr:row>
      <xdr:rowOff>144856</xdr:rowOff>
    </xdr:to>
    <xdr:sp macro="" textlink="">
      <xdr:nvSpPr>
        <xdr:cNvPr id="129" name="フローチャート : 判断 128"/>
        <xdr:cNvSpPr/>
      </xdr:nvSpPr>
      <xdr:spPr>
        <a:xfrm>
          <a:off x="1968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161383</xdr:rowOff>
    </xdr:from>
    <xdr:ext cx="534377" cy="259045"/>
    <xdr:sp macro="" textlink="">
      <xdr:nvSpPr>
        <xdr:cNvPr id="130" name="テキスト ボックス 129"/>
        <xdr:cNvSpPr txBox="1"/>
      </xdr:nvSpPr>
      <xdr:spPr>
        <a:xfrm>
          <a:off x="1752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40145</xdr:rowOff>
    </xdr:from>
    <xdr:to>
      <xdr:col>1</xdr:col>
      <xdr:colOff>485775</xdr:colOff>
      <xdr:row>56</xdr:row>
      <xdr:rowOff>141745</xdr:rowOff>
    </xdr:to>
    <xdr:sp macro="" textlink="">
      <xdr:nvSpPr>
        <xdr:cNvPr id="131" name="フローチャート : 判断 130"/>
        <xdr:cNvSpPr/>
      </xdr:nvSpPr>
      <xdr:spPr>
        <a:xfrm>
          <a:off x="1079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158272</xdr:rowOff>
    </xdr:from>
    <xdr:ext cx="534377" cy="259045"/>
    <xdr:sp macro="" textlink="">
      <xdr:nvSpPr>
        <xdr:cNvPr id="132" name="テキスト ボックス 131"/>
        <xdr:cNvSpPr txBox="1"/>
      </xdr:nvSpPr>
      <xdr:spPr>
        <a:xfrm>
          <a:off x="863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144437</xdr:rowOff>
    </xdr:from>
    <xdr:to>
      <xdr:col>6</xdr:col>
      <xdr:colOff>561975</xdr:colOff>
      <xdr:row>57</xdr:row>
      <xdr:rowOff>74587</xdr:rowOff>
    </xdr:to>
    <xdr:sp macro="" textlink="">
      <xdr:nvSpPr>
        <xdr:cNvPr id="138" name="円/楕円 137"/>
        <xdr:cNvSpPr/>
      </xdr:nvSpPr>
      <xdr:spPr>
        <a:xfrm>
          <a:off x="4584700" y="974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122864</xdr:rowOff>
    </xdr:from>
    <xdr:ext cx="534377" cy="259045"/>
    <xdr:sp macro="" textlink="">
      <xdr:nvSpPr>
        <xdr:cNvPr id="139" name="物件費該当値テキスト"/>
        <xdr:cNvSpPr txBox="1"/>
      </xdr:nvSpPr>
      <xdr:spPr>
        <a:xfrm>
          <a:off x="4686300" y="972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58,627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107011</xdr:rowOff>
    </xdr:from>
    <xdr:to>
      <xdr:col>5</xdr:col>
      <xdr:colOff>409575</xdr:colOff>
      <xdr:row>58</xdr:row>
      <xdr:rowOff>37161</xdr:rowOff>
    </xdr:to>
    <xdr:sp macro="" textlink="">
      <xdr:nvSpPr>
        <xdr:cNvPr id="140" name="円/楕円 139"/>
        <xdr:cNvSpPr/>
      </xdr:nvSpPr>
      <xdr:spPr>
        <a:xfrm>
          <a:off x="3746500" y="987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28288</xdr:rowOff>
    </xdr:from>
    <xdr:ext cx="534377" cy="259045"/>
    <xdr:sp macro="" textlink="">
      <xdr:nvSpPr>
        <xdr:cNvPr id="141" name="テキスト ボックス 140"/>
        <xdr:cNvSpPr txBox="1"/>
      </xdr:nvSpPr>
      <xdr:spPr>
        <a:xfrm>
          <a:off x="3530111" y="997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48,074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87859</xdr:rowOff>
    </xdr:from>
    <xdr:to>
      <xdr:col>4</xdr:col>
      <xdr:colOff>206375</xdr:colOff>
      <xdr:row>58</xdr:row>
      <xdr:rowOff>18009</xdr:rowOff>
    </xdr:to>
    <xdr:sp macro="" textlink="">
      <xdr:nvSpPr>
        <xdr:cNvPr id="142" name="円/楕円 141"/>
        <xdr:cNvSpPr/>
      </xdr:nvSpPr>
      <xdr:spPr>
        <a:xfrm>
          <a:off x="2857500" y="986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9136</xdr:rowOff>
    </xdr:from>
    <xdr:ext cx="534377" cy="259045"/>
    <xdr:sp macro="" textlink="">
      <xdr:nvSpPr>
        <xdr:cNvPr id="143" name="テキスト ボックス 142"/>
        <xdr:cNvSpPr txBox="1"/>
      </xdr:nvSpPr>
      <xdr:spPr>
        <a:xfrm>
          <a:off x="2641111" y="99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49,582</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75488</xdr:rowOff>
    </xdr:from>
    <xdr:to>
      <xdr:col>3</xdr:col>
      <xdr:colOff>3175</xdr:colOff>
      <xdr:row>58</xdr:row>
      <xdr:rowOff>5638</xdr:rowOff>
    </xdr:to>
    <xdr:sp macro="" textlink="">
      <xdr:nvSpPr>
        <xdr:cNvPr id="144" name="円/楕円 143"/>
        <xdr:cNvSpPr/>
      </xdr:nvSpPr>
      <xdr:spPr>
        <a:xfrm>
          <a:off x="1968500" y="984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168215</xdr:rowOff>
    </xdr:from>
    <xdr:ext cx="534377" cy="259045"/>
    <xdr:sp macro="" textlink="">
      <xdr:nvSpPr>
        <xdr:cNvPr id="145" name="テキスト ボックス 144"/>
        <xdr:cNvSpPr txBox="1"/>
      </xdr:nvSpPr>
      <xdr:spPr>
        <a:xfrm>
          <a:off x="1752111" y="994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50,556</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121691</xdr:rowOff>
    </xdr:from>
    <xdr:to>
      <xdr:col>1</xdr:col>
      <xdr:colOff>485775</xdr:colOff>
      <xdr:row>58</xdr:row>
      <xdr:rowOff>51841</xdr:rowOff>
    </xdr:to>
    <xdr:sp macro="" textlink="">
      <xdr:nvSpPr>
        <xdr:cNvPr id="146" name="円/楕円 145"/>
        <xdr:cNvSpPr/>
      </xdr:nvSpPr>
      <xdr:spPr>
        <a:xfrm>
          <a:off x="1079500" y="989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42968</xdr:rowOff>
    </xdr:from>
    <xdr:ext cx="534377" cy="259045"/>
    <xdr:sp macro="" textlink="">
      <xdr:nvSpPr>
        <xdr:cNvPr id="147" name="テキスト ボックス 146"/>
        <xdr:cNvSpPr txBox="1"/>
      </xdr:nvSpPr>
      <xdr:spPr>
        <a:xfrm>
          <a:off x="863111" y="998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46,918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17595</xdr:rowOff>
    </xdr:from>
    <xdr:to>
      <xdr:col>6</xdr:col>
      <xdr:colOff>510540</xdr:colOff>
      <xdr:row>79</xdr:row>
      <xdr:rowOff>96723</xdr:rowOff>
    </xdr:to>
    <xdr:cxnSp macro="">
      <xdr:nvCxnSpPr>
        <xdr:cNvPr id="173" name="直線コネクタ 172"/>
        <xdr:cNvCxnSpPr/>
      </xdr:nvCxnSpPr>
      <xdr:spPr>
        <a:xfrm flipV="1">
          <a:off x="4633595" y="12019095"/>
          <a:ext cx="1270" cy="162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100550</xdr:rowOff>
    </xdr:from>
    <xdr:ext cx="313932" cy="259045"/>
    <xdr:sp macro="" textlink="">
      <xdr:nvSpPr>
        <xdr:cNvPr id="174" name="維持補修費最小値テキスト"/>
        <xdr:cNvSpPr txBox="1"/>
      </xdr:nvSpPr>
      <xdr:spPr>
        <a:xfrm>
          <a:off x="4686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6</xdr:col>
      <xdr:colOff>422275</xdr:colOff>
      <xdr:row>79</xdr:row>
      <xdr:rowOff>96723</xdr:rowOff>
    </xdr:from>
    <xdr:to>
      <xdr:col>6</xdr:col>
      <xdr:colOff>600075</xdr:colOff>
      <xdr:row>79</xdr:row>
      <xdr:rowOff>96723</xdr:rowOff>
    </xdr:to>
    <xdr:cxnSp macro="">
      <xdr:nvCxnSpPr>
        <xdr:cNvPr id="175" name="直線コネクタ 174"/>
        <xdr:cNvCxnSpPr/>
      </xdr:nvCxnSpPr>
      <xdr:spPr>
        <a:xfrm>
          <a:off x="4546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135722</xdr:rowOff>
    </xdr:from>
    <xdr:ext cx="534377" cy="259045"/>
    <xdr:sp macro="" textlink="">
      <xdr:nvSpPr>
        <xdr:cNvPr id="176" name="維持補修費最大値テキスト"/>
        <xdr:cNvSpPr txBox="1"/>
      </xdr:nvSpPr>
      <xdr:spPr>
        <a:xfrm>
          <a:off x="4686300" y="1179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49,739</a:t>
          </a:r>
          <a:endParaRPr kumimoji="1" lang="ja-JP" altLang="en-US" sz="1000" b="1">
            <a:latin typeface="ＭＳ Ｐゴシック"/>
          </a:endParaRPr>
        </a:p>
      </xdr:txBody>
    </xdr:sp>
    <xdr:clientData/>
  </xdr:oneCellAnchor>
  <xdr:twoCellAnchor>
    <xdr:from>
      <xdr:col>6</xdr:col>
      <xdr:colOff>422275</xdr:colOff>
      <xdr:row>70</xdr:row>
      <xdr:rowOff>17595</xdr:rowOff>
    </xdr:from>
    <xdr:to>
      <xdr:col>6</xdr:col>
      <xdr:colOff>600075</xdr:colOff>
      <xdr:row>70</xdr:row>
      <xdr:rowOff>17595</xdr:rowOff>
    </xdr:to>
    <xdr:cxnSp macro="">
      <xdr:nvCxnSpPr>
        <xdr:cNvPr id="177" name="直線コネクタ 176"/>
        <xdr:cNvCxnSpPr/>
      </xdr:nvCxnSpPr>
      <xdr:spPr>
        <a:xfrm>
          <a:off x="4546600" y="12019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6198</xdr:rowOff>
    </xdr:from>
    <xdr:to>
      <xdr:col>6</xdr:col>
      <xdr:colOff>511175</xdr:colOff>
      <xdr:row>79</xdr:row>
      <xdr:rowOff>25367</xdr:rowOff>
    </xdr:to>
    <xdr:cxnSp macro="">
      <xdr:nvCxnSpPr>
        <xdr:cNvPr id="178" name="直線コネクタ 177"/>
        <xdr:cNvCxnSpPr/>
      </xdr:nvCxnSpPr>
      <xdr:spPr>
        <a:xfrm flipV="1">
          <a:off x="3797300" y="13550748"/>
          <a:ext cx="838200" cy="1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7013</xdr:rowOff>
    </xdr:from>
    <xdr:ext cx="469744" cy="259045"/>
    <xdr:sp macro="" textlink="">
      <xdr:nvSpPr>
        <xdr:cNvPr id="179"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7,208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155586</xdr:rowOff>
    </xdr:from>
    <xdr:to>
      <xdr:col>6</xdr:col>
      <xdr:colOff>561975</xdr:colOff>
      <xdr:row>78</xdr:row>
      <xdr:rowOff>85736</xdr:rowOff>
    </xdr:to>
    <xdr:sp macro="" textlink="">
      <xdr:nvSpPr>
        <xdr:cNvPr id="180" name="フローチャート : 判断 179"/>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25367</xdr:rowOff>
    </xdr:from>
    <xdr:to>
      <xdr:col>5</xdr:col>
      <xdr:colOff>358775</xdr:colOff>
      <xdr:row>79</xdr:row>
      <xdr:rowOff>25922</xdr:rowOff>
    </xdr:to>
    <xdr:cxnSp macro="">
      <xdr:nvCxnSpPr>
        <xdr:cNvPr id="181" name="直線コネクタ 180"/>
        <xdr:cNvCxnSpPr/>
      </xdr:nvCxnSpPr>
      <xdr:spPr>
        <a:xfrm flipV="1">
          <a:off x="2908300" y="13569917"/>
          <a:ext cx="8890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21724</xdr:rowOff>
    </xdr:from>
    <xdr:to>
      <xdr:col>5</xdr:col>
      <xdr:colOff>409575</xdr:colOff>
      <xdr:row>78</xdr:row>
      <xdr:rowOff>123324</xdr:rowOff>
    </xdr:to>
    <xdr:sp macro="" textlink="">
      <xdr:nvSpPr>
        <xdr:cNvPr id="182" name="フローチャート : 判断 181"/>
        <xdr:cNvSpPr/>
      </xdr:nvSpPr>
      <xdr:spPr>
        <a:xfrm>
          <a:off x="3746500" y="1339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139851</xdr:rowOff>
    </xdr:from>
    <xdr:ext cx="469744" cy="259045"/>
    <xdr:sp macro="" textlink="">
      <xdr:nvSpPr>
        <xdr:cNvPr id="183" name="テキスト ボックス 182"/>
        <xdr:cNvSpPr txBox="1"/>
      </xdr:nvSpPr>
      <xdr:spPr>
        <a:xfrm>
          <a:off x="3562427" y="1317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25922</xdr:rowOff>
    </xdr:from>
    <xdr:to>
      <xdr:col>4</xdr:col>
      <xdr:colOff>155575</xdr:colOff>
      <xdr:row>79</xdr:row>
      <xdr:rowOff>48619</xdr:rowOff>
    </xdr:to>
    <xdr:cxnSp macro="">
      <xdr:nvCxnSpPr>
        <xdr:cNvPr id="184" name="直線コネクタ 183"/>
        <xdr:cNvCxnSpPr/>
      </xdr:nvCxnSpPr>
      <xdr:spPr>
        <a:xfrm flipV="1">
          <a:off x="2019300" y="13570472"/>
          <a:ext cx="889000" cy="2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168811</xdr:rowOff>
    </xdr:from>
    <xdr:to>
      <xdr:col>4</xdr:col>
      <xdr:colOff>206375</xdr:colOff>
      <xdr:row>78</xdr:row>
      <xdr:rowOff>98961</xdr:rowOff>
    </xdr:to>
    <xdr:sp macro="" textlink="">
      <xdr:nvSpPr>
        <xdr:cNvPr id="185" name="フローチャート : 判断 184"/>
        <xdr:cNvSpPr/>
      </xdr:nvSpPr>
      <xdr:spPr>
        <a:xfrm>
          <a:off x="2857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115488</xdr:rowOff>
    </xdr:from>
    <xdr:ext cx="469744" cy="259045"/>
    <xdr:sp macro="" textlink="">
      <xdr:nvSpPr>
        <xdr:cNvPr id="186" name="テキスト ボックス 185"/>
        <xdr:cNvSpPr txBox="1"/>
      </xdr:nvSpPr>
      <xdr:spPr>
        <a:xfrm>
          <a:off x="2673427"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17399</xdr:rowOff>
    </xdr:from>
    <xdr:to>
      <xdr:col>2</xdr:col>
      <xdr:colOff>638175</xdr:colOff>
      <xdr:row>79</xdr:row>
      <xdr:rowOff>48619</xdr:rowOff>
    </xdr:to>
    <xdr:cxnSp macro="">
      <xdr:nvCxnSpPr>
        <xdr:cNvPr id="187" name="直線コネクタ 186"/>
        <xdr:cNvCxnSpPr/>
      </xdr:nvCxnSpPr>
      <xdr:spPr>
        <a:xfrm>
          <a:off x="1130300" y="13561949"/>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22541</xdr:rowOff>
    </xdr:from>
    <xdr:to>
      <xdr:col>3</xdr:col>
      <xdr:colOff>3175</xdr:colOff>
      <xdr:row>78</xdr:row>
      <xdr:rowOff>124141</xdr:rowOff>
    </xdr:to>
    <xdr:sp macro="" textlink="">
      <xdr:nvSpPr>
        <xdr:cNvPr id="188" name="フローチャート : 判断 187"/>
        <xdr:cNvSpPr/>
      </xdr:nvSpPr>
      <xdr:spPr>
        <a:xfrm>
          <a:off x="1968500" y="133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140668</xdr:rowOff>
    </xdr:from>
    <xdr:ext cx="469744" cy="259045"/>
    <xdr:sp macro="" textlink="">
      <xdr:nvSpPr>
        <xdr:cNvPr id="189" name="テキスト ボックス 188"/>
        <xdr:cNvSpPr txBox="1"/>
      </xdr:nvSpPr>
      <xdr:spPr>
        <a:xfrm>
          <a:off x="1784427" y="1317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19927</xdr:rowOff>
    </xdr:from>
    <xdr:to>
      <xdr:col>1</xdr:col>
      <xdr:colOff>485775</xdr:colOff>
      <xdr:row>78</xdr:row>
      <xdr:rowOff>121527</xdr:rowOff>
    </xdr:to>
    <xdr:sp macro="" textlink="">
      <xdr:nvSpPr>
        <xdr:cNvPr id="190" name="フローチャート : 判断 189"/>
        <xdr:cNvSpPr/>
      </xdr:nvSpPr>
      <xdr:spPr>
        <a:xfrm>
          <a:off x="1079500" y="133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138054</xdr:rowOff>
    </xdr:from>
    <xdr:ext cx="469744" cy="259045"/>
    <xdr:sp macro="" textlink="">
      <xdr:nvSpPr>
        <xdr:cNvPr id="191" name="テキスト ボックス 190"/>
        <xdr:cNvSpPr txBox="1"/>
      </xdr:nvSpPr>
      <xdr:spPr>
        <a:xfrm>
          <a:off x="895427" y="13168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126848</xdr:rowOff>
    </xdr:from>
    <xdr:to>
      <xdr:col>6</xdr:col>
      <xdr:colOff>561975</xdr:colOff>
      <xdr:row>79</xdr:row>
      <xdr:rowOff>56998</xdr:rowOff>
    </xdr:to>
    <xdr:sp macro="" textlink="">
      <xdr:nvSpPr>
        <xdr:cNvPr id="197" name="円/楕円 196"/>
        <xdr:cNvSpPr/>
      </xdr:nvSpPr>
      <xdr:spPr>
        <a:xfrm>
          <a:off x="4584700" y="1349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41775</xdr:rowOff>
    </xdr:from>
    <xdr:ext cx="469744" cy="259045"/>
    <xdr:sp macro="" textlink="">
      <xdr:nvSpPr>
        <xdr:cNvPr id="198" name="維持補修費該当値テキスト"/>
        <xdr:cNvSpPr txBox="1"/>
      </xdr:nvSpPr>
      <xdr:spPr>
        <a:xfrm>
          <a:off x="4686300" y="1341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2,838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146017</xdr:rowOff>
    </xdr:from>
    <xdr:to>
      <xdr:col>5</xdr:col>
      <xdr:colOff>409575</xdr:colOff>
      <xdr:row>79</xdr:row>
      <xdr:rowOff>76167</xdr:rowOff>
    </xdr:to>
    <xdr:sp macro="" textlink="">
      <xdr:nvSpPr>
        <xdr:cNvPr id="199" name="円/楕円 198"/>
        <xdr:cNvSpPr/>
      </xdr:nvSpPr>
      <xdr:spPr>
        <a:xfrm>
          <a:off x="3746500" y="1351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67294</xdr:rowOff>
    </xdr:from>
    <xdr:ext cx="469744" cy="259045"/>
    <xdr:sp macro="" textlink="">
      <xdr:nvSpPr>
        <xdr:cNvPr id="200" name="テキスト ボックス 199"/>
        <xdr:cNvSpPr txBox="1"/>
      </xdr:nvSpPr>
      <xdr:spPr>
        <a:xfrm>
          <a:off x="3562427" y="1361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146572</xdr:rowOff>
    </xdr:from>
    <xdr:to>
      <xdr:col>4</xdr:col>
      <xdr:colOff>206375</xdr:colOff>
      <xdr:row>79</xdr:row>
      <xdr:rowOff>76722</xdr:rowOff>
    </xdr:to>
    <xdr:sp macro="" textlink="">
      <xdr:nvSpPr>
        <xdr:cNvPr id="201" name="円/楕円 200"/>
        <xdr:cNvSpPr/>
      </xdr:nvSpPr>
      <xdr:spPr>
        <a:xfrm>
          <a:off x="2857500" y="1351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67849</xdr:rowOff>
    </xdr:from>
    <xdr:ext cx="469744" cy="259045"/>
    <xdr:sp macro="" textlink="">
      <xdr:nvSpPr>
        <xdr:cNvPr id="202" name="テキスト ボックス 201"/>
        <xdr:cNvSpPr txBox="1"/>
      </xdr:nvSpPr>
      <xdr:spPr>
        <a:xfrm>
          <a:off x="2673427" y="1361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169269</xdr:rowOff>
    </xdr:from>
    <xdr:to>
      <xdr:col>3</xdr:col>
      <xdr:colOff>3175</xdr:colOff>
      <xdr:row>79</xdr:row>
      <xdr:rowOff>99419</xdr:rowOff>
    </xdr:to>
    <xdr:sp macro="" textlink="">
      <xdr:nvSpPr>
        <xdr:cNvPr id="203" name="円/楕円 202"/>
        <xdr:cNvSpPr/>
      </xdr:nvSpPr>
      <xdr:spPr>
        <a:xfrm>
          <a:off x="1968500" y="1354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90546</xdr:rowOff>
    </xdr:from>
    <xdr:ext cx="469744" cy="259045"/>
    <xdr:sp macro="" textlink="">
      <xdr:nvSpPr>
        <xdr:cNvPr id="204" name="テキスト ボックス 203"/>
        <xdr:cNvSpPr txBox="1"/>
      </xdr:nvSpPr>
      <xdr:spPr>
        <a:xfrm>
          <a:off x="1784427" y="13635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138049</xdr:rowOff>
    </xdr:from>
    <xdr:to>
      <xdr:col>1</xdr:col>
      <xdr:colOff>485775</xdr:colOff>
      <xdr:row>79</xdr:row>
      <xdr:rowOff>68199</xdr:rowOff>
    </xdr:to>
    <xdr:sp macro="" textlink="">
      <xdr:nvSpPr>
        <xdr:cNvPr id="205" name="円/楕円 204"/>
        <xdr:cNvSpPr/>
      </xdr:nvSpPr>
      <xdr:spPr>
        <a:xfrm>
          <a:off x="1079500" y="1351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59326</xdr:rowOff>
    </xdr:from>
    <xdr:ext cx="469744" cy="259045"/>
    <xdr:sp macro="" textlink="">
      <xdr:nvSpPr>
        <xdr:cNvPr id="206" name="テキスト ボックス 205"/>
        <xdr:cNvSpPr txBox="1"/>
      </xdr:nvSpPr>
      <xdr:spPr>
        <a:xfrm>
          <a:off x="895427" y="1360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145428</xdr:rowOff>
    </xdr:from>
    <xdr:to>
      <xdr:col>6</xdr:col>
      <xdr:colOff>510540</xdr:colOff>
      <xdr:row>99</xdr:row>
      <xdr:rowOff>95898</xdr:rowOff>
    </xdr:to>
    <xdr:cxnSp macro="">
      <xdr:nvCxnSpPr>
        <xdr:cNvPr id="231" name="直線コネクタ 230"/>
        <xdr:cNvCxnSpPr/>
      </xdr:nvCxnSpPr>
      <xdr:spPr>
        <a:xfrm flipV="1">
          <a:off x="4633595" y="15404478"/>
          <a:ext cx="127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99725</xdr:rowOff>
    </xdr:from>
    <xdr:ext cx="534377" cy="259045"/>
    <xdr:sp macro="" textlink="">
      <xdr:nvSpPr>
        <xdr:cNvPr id="232" name="扶助費最小値テキスト"/>
        <xdr:cNvSpPr txBox="1"/>
      </xdr:nvSpPr>
      <xdr:spPr>
        <a:xfrm>
          <a:off x="4686300" y="170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55,949</a:t>
          </a:r>
          <a:endParaRPr kumimoji="1" lang="ja-JP" altLang="en-US" sz="1000" b="1">
            <a:latin typeface="ＭＳ Ｐゴシック"/>
          </a:endParaRPr>
        </a:p>
      </xdr:txBody>
    </xdr:sp>
    <xdr:clientData/>
  </xdr:oneCellAnchor>
  <xdr:twoCellAnchor>
    <xdr:from>
      <xdr:col>6</xdr:col>
      <xdr:colOff>422275</xdr:colOff>
      <xdr:row>99</xdr:row>
      <xdr:rowOff>95898</xdr:rowOff>
    </xdr:from>
    <xdr:to>
      <xdr:col>6</xdr:col>
      <xdr:colOff>600075</xdr:colOff>
      <xdr:row>99</xdr:row>
      <xdr:rowOff>95898</xdr:rowOff>
    </xdr:to>
    <xdr:cxnSp macro="">
      <xdr:nvCxnSpPr>
        <xdr:cNvPr id="233" name="直線コネクタ 232"/>
        <xdr:cNvCxnSpPr/>
      </xdr:nvCxnSpPr>
      <xdr:spPr>
        <a:xfrm>
          <a:off x="4546600" y="170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92105</xdr:rowOff>
    </xdr:from>
    <xdr:ext cx="599010" cy="259045"/>
    <xdr:sp macro="" textlink="">
      <xdr:nvSpPr>
        <xdr:cNvPr id="234" name="扶助費最大値テキスト"/>
        <xdr:cNvSpPr txBox="1"/>
      </xdr:nvSpPr>
      <xdr:spPr>
        <a:xfrm>
          <a:off x="4686300" y="1517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187,049</a:t>
          </a:r>
          <a:endParaRPr kumimoji="1" lang="ja-JP" altLang="en-US" sz="1000" b="1">
            <a:latin typeface="ＭＳ Ｐゴシック"/>
          </a:endParaRPr>
        </a:p>
      </xdr:txBody>
    </xdr:sp>
    <xdr:clientData/>
  </xdr:oneCellAnchor>
  <xdr:twoCellAnchor>
    <xdr:from>
      <xdr:col>6</xdr:col>
      <xdr:colOff>422275</xdr:colOff>
      <xdr:row>89</xdr:row>
      <xdr:rowOff>145428</xdr:rowOff>
    </xdr:from>
    <xdr:to>
      <xdr:col>6</xdr:col>
      <xdr:colOff>600075</xdr:colOff>
      <xdr:row>89</xdr:row>
      <xdr:rowOff>145428</xdr:rowOff>
    </xdr:to>
    <xdr:cxnSp macro="">
      <xdr:nvCxnSpPr>
        <xdr:cNvPr id="235" name="直線コネクタ 234"/>
        <xdr:cNvCxnSpPr/>
      </xdr:nvCxnSpPr>
      <xdr:spPr>
        <a:xfrm>
          <a:off x="4546600" y="1540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9589</xdr:rowOff>
    </xdr:from>
    <xdr:to>
      <xdr:col>6</xdr:col>
      <xdr:colOff>511175</xdr:colOff>
      <xdr:row>96</xdr:row>
      <xdr:rowOff>25095</xdr:rowOff>
    </xdr:to>
    <xdr:cxnSp macro="">
      <xdr:nvCxnSpPr>
        <xdr:cNvPr id="236" name="直線コネクタ 235"/>
        <xdr:cNvCxnSpPr/>
      </xdr:nvCxnSpPr>
      <xdr:spPr>
        <a:xfrm flipV="1">
          <a:off x="3797300" y="16468789"/>
          <a:ext cx="8382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10304</xdr:rowOff>
    </xdr:from>
    <xdr:ext cx="534377" cy="259045"/>
    <xdr:sp macro="" textlink="">
      <xdr:nvSpPr>
        <xdr:cNvPr id="237" name="扶助費平均値テキスト"/>
        <xdr:cNvSpPr txBox="1"/>
      </xdr:nvSpPr>
      <xdr:spPr>
        <a:xfrm>
          <a:off x="4686300" y="16469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97,490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31877</xdr:rowOff>
    </xdr:from>
    <xdr:to>
      <xdr:col>6</xdr:col>
      <xdr:colOff>561975</xdr:colOff>
      <xdr:row>96</xdr:row>
      <xdr:rowOff>133477</xdr:rowOff>
    </xdr:to>
    <xdr:sp macro="" textlink="">
      <xdr:nvSpPr>
        <xdr:cNvPr id="238" name="フローチャート : 判断 237"/>
        <xdr:cNvSpPr/>
      </xdr:nvSpPr>
      <xdr:spPr>
        <a:xfrm>
          <a:off x="45847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165722</xdr:rowOff>
    </xdr:from>
    <xdr:to>
      <xdr:col>5</xdr:col>
      <xdr:colOff>358775</xdr:colOff>
      <xdr:row>96</xdr:row>
      <xdr:rowOff>25095</xdr:rowOff>
    </xdr:to>
    <xdr:cxnSp macro="">
      <xdr:nvCxnSpPr>
        <xdr:cNvPr id="239" name="直線コネクタ 238"/>
        <xdr:cNvCxnSpPr/>
      </xdr:nvCxnSpPr>
      <xdr:spPr>
        <a:xfrm>
          <a:off x="2908300" y="16453472"/>
          <a:ext cx="8890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111888</xdr:rowOff>
    </xdr:from>
    <xdr:to>
      <xdr:col>5</xdr:col>
      <xdr:colOff>409575</xdr:colOff>
      <xdr:row>97</xdr:row>
      <xdr:rowOff>42038</xdr:rowOff>
    </xdr:to>
    <xdr:sp macro="" textlink="">
      <xdr:nvSpPr>
        <xdr:cNvPr id="240" name="フローチャート : 判断 239"/>
        <xdr:cNvSpPr/>
      </xdr:nvSpPr>
      <xdr:spPr>
        <a:xfrm>
          <a:off x="3746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33165</xdr:rowOff>
    </xdr:from>
    <xdr:ext cx="534377" cy="259045"/>
    <xdr:sp macro="" textlink="">
      <xdr:nvSpPr>
        <xdr:cNvPr id="241" name="テキスト ボックス 240"/>
        <xdr:cNvSpPr txBox="1"/>
      </xdr:nvSpPr>
      <xdr:spPr>
        <a:xfrm>
          <a:off x="3530111" y="1666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165722</xdr:rowOff>
    </xdr:from>
    <xdr:to>
      <xdr:col>4</xdr:col>
      <xdr:colOff>155575</xdr:colOff>
      <xdr:row>96</xdr:row>
      <xdr:rowOff>138697</xdr:rowOff>
    </xdr:to>
    <xdr:cxnSp macro="">
      <xdr:nvCxnSpPr>
        <xdr:cNvPr id="242" name="直線コネクタ 241"/>
        <xdr:cNvCxnSpPr/>
      </xdr:nvCxnSpPr>
      <xdr:spPr>
        <a:xfrm flipV="1">
          <a:off x="2019300" y="16453472"/>
          <a:ext cx="889000" cy="1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8319</xdr:rowOff>
    </xdr:from>
    <xdr:to>
      <xdr:col>4</xdr:col>
      <xdr:colOff>206375</xdr:colOff>
      <xdr:row>97</xdr:row>
      <xdr:rowOff>109919</xdr:rowOff>
    </xdr:to>
    <xdr:sp macro="" textlink="">
      <xdr:nvSpPr>
        <xdr:cNvPr id="243" name="フローチャート : 判断 242"/>
        <xdr:cNvSpPr/>
      </xdr:nvSpPr>
      <xdr:spPr>
        <a:xfrm>
          <a:off x="2857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101046</xdr:rowOff>
    </xdr:from>
    <xdr:ext cx="534377" cy="259045"/>
    <xdr:sp macro="" textlink="">
      <xdr:nvSpPr>
        <xdr:cNvPr id="244" name="テキスト ボックス 243"/>
        <xdr:cNvSpPr txBox="1"/>
      </xdr:nvSpPr>
      <xdr:spPr>
        <a:xfrm>
          <a:off x="2641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137770</xdr:rowOff>
    </xdr:from>
    <xdr:to>
      <xdr:col>2</xdr:col>
      <xdr:colOff>638175</xdr:colOff>
      <xdr:row>96</xdr:row>
      <xdr:rowOff>138697</xdr:rowOff>
    </xdr:to>
    <xdr:cxnSp macro="">
      <xdr:nvCxnSpPr>
        <xdr:cNvPr id="245" name="直線コネクタ 244"/>
        <xdr:cNvCxnSpPr/>
      </xdr:nvCxnSpPr>
      <xdr:spPr>
        <a:xfrm>
          <a:off x="1130300" y="16596970"/>
          <a:ext cx="889000" cy="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85204</xdr:rowOff>
    </xdr:from>
    <xdr:to>
      <xdr:col>3</xdr:col>
      <xdr:colOff>3175</xdr:colOff>
      <xdr:row>98</xdr:row>
      <xdr:rowOff>15354</xdr:rowOff>
    </xdr:to>
    <xdr:sp macro="" textlink="">
      <xdr:nvSpPr>
        <xdr:cNvPr id="246" name="フローチャート : 判断 245"/>
        <xdr:cNvSpPr/>
      </xdr:nvSpPr>
      <xdr:spPr>
        <a:xfrm>
          <a:off x="1968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6481</xdr:rowOff>
    </xdr:from>
    <xdr:ext cx="534377" cy="259045"/>
    <xdr:sp macro="" textlink="">
      <xdr:nvSpPr>
        <xdr:cNvPr id="247" name="テキスト ボックス 246"/>
        <xdr:cNvSpPr txBox="1"/>
      </xdr:nvSpPr>
      <xdr:spPr>
        <a:xfrm>
          <a:off x="1752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109893</xdr:rowOff>
    </xdr:from>
    <xdr:to>
      <xdr:col>1</xdr:col>
      <xdr:colOff>485775</xdr:colOff>
      <xdr:row>98</xdr:row>
      <xdr:rowOff>40043</xdr:rowOff>
    </xdr:to>
    <xdr:sp macro="" textlink="">
      <xdr:nvSpPr>
        <xdr:cNvPr id="248" name="フローチャート : 判断 247"/>
        <xdr:cNvSpPr/>
      </xdr:nvSpPr>
      <xdr:spPr>
        <a:xfrm>
          <a:off x="1079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31170</xdr:rowOff>
    </xdr:from>
    <xdr:ext cx="534377" cy="259045"/>
    <xdr:sp macro="" textlink="">
      <xdr:nvSpPr>
        <xdr:cNvPr id="249" name="テキスト ボックス 248"/>
        <xdr:cNvSpPr txBox="1"/>
      </xdr:nvSpPr>
      <xdr:spPr>
        <a:xfrm>
          <a:off x="863111" y="16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130239</xdr:rowOff>
    </xdr:from>
    <xdr:to>
      <xdr:col>6</xdr:col>
      <xdr:colOff>561975</xdr:colOff>
      <xdr:row>96</xdr:row>
      <xdr:rowOff>60389</xdr:rowOff>
    </xdr:to>
    <xdr:sp macro="" textlink="">
      <xdr:nvSpPr>
        <xdr:cNvPr id="255" name="円/楕円 254"/>
        <xdr:cNvSpPr/>
      </xdr:nvSpPr>
      <xdr:spPr>
        <a:xfrm>
          <a:off x="4584700" y="164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153116</xdr:rowOff>
    </xdr:from>
    <xdr:ext cx="599010" cy="259045"/>
    <xdr:sp macro="" textlink="">
      <xdr:nvSpPr>
        <xdr:cNvPr id="256" name="扶助費該当値テキスト"/>
        <xdr:cNvSpPr txBox="1"/>
      </xdr:nvSpPr>
      <xdr:spPr>
        <a:xfrm>
          <a:off x="4686300" y="1626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103,245</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145745</xdr:rowOff>
    </xdr:from>
    <xdr:to>
      <xdr:col>5</xdr:col>
      <xdr:colOff>409575</xdr:colOff>
      <xdr:row>96</xdr:row>
      <xdr:rowOff>75895</xdr:rowOff>
    </xdr:to>
    <xdr:sp macro="" textlink="">
      <xdr:nvSpPr>
        <xdr:cNvPr id="257" name="円/楕円 256"/>
        <xdr:cNvSpPr/>
      </xdr:nvSpPr>
      <xdr:spPr>
        <a:xfrm>
          <a:off x="3746500" y="164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94</xdr:row>
      <xdr:rowOff>92422</xdr:rowOff>
    </xdr:from>
    <xdr:ext cx="599010" cy="259045"/>
    <xdr:sp macro="" textlink="">
      <xdr:nvSpPr>
        <xdr:cNvPr id="258" name="テキスト ボックス 257"/>
        <xdr:cNvSpPr txBox="1"/>
      </xdr:nvSpPr>
      <xdr:spPr>
        <a:xfrm>
          <a:off x="3497794" y="1620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102,024</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114922</xdr:rowOff>
    </xdr:from>
    <xdr:to>
      <xdr:col>4</xdr:col>
      <xdr:colOff>206375</xdr:colOff>
      <xdr:row>96</xdr:row>
      <xdr:rowOff>45072</xdr:rowOff>
    </xdr:to>
    <xdr:sp macro="" textlink="">
      <xdr:nvSpPr>
        <xdr:cNvPr id="259" name="円/楕円 258"/>
        <xdr:cNvSpPr/>
      </xdr:nvSpPr>
      <xdr:spPr>
        <a:xfrm>
          <a:off x="2857500" y="1640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94</xdr:row>
      <xdr:rowOff>61599</xdr:rowOff>
    </xdr:from>
    <xdr:ext cx="599010" cy="259045"/>
    <xdr:sp macro="" textlink="">
      <xdr:nvSpPr>
        <xdr:cNvPr id="260" name="テキスト ボックス 259"/>
        <xdr:cNvSpPr txBox="1"/>
      </xdr:nvSpPr>
      <xdr:spPr>
        <a:xfrm>
          <a:off x="2608794" y="1617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104,451</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87897</xdr:rowOff>
    </xdr:from>
    <xdr:to>
      <xdr:col>3</xdr:col>
      <xdr:colOff>3175</xdr:colOff>
      <xdr:row>97</xdr:row>
      <xdr:rowOff>18047</xdr:rowOff>
    </xdr:to>
    <xdr:sp macro="" textlink="">
      <xdr:nvSpPr>
        <xdr:cNvPr id="261" name="円/楕円 260"/>
        <xdr:cNvSpPr/>
      </xdr:nvSpPr>
      <xdr:spPr>
        <a:xfrm>
          <a:off x="1968500" y="1654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34574</xdr:rowOff>
    </xdr:from>
    <xdr:ext cx="534377" cy="259045"/>
    <xdr:sp macro="" textlink="">
      <xdr:nvSpPr>
        <xdr:cNvPr id="262" name="テキスト ボックス 261"/>
        <xdr:cNvSpPr txBox="1"/>
      </xdr:nvSpPr>
      <xdr:spPr>
        <a:xfrm>
          <a:off x="1752111" y="163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93,079</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86970</xdr:rowOff>
    </xdr:from>
    <xdr:to>
      <xdr:col>1</xdr:col>
      <xdr:colOff>485775</xdr:colOff>
      <xdr:row>97</xdr:row>
      <xdr:rowOff>17120</xdr:rowOff>
    </xdr:to>
    <xdr:sp macro="" textlink="">
      <xdr:nvSpPr>
        <xdr:cNvPr id="263" name="円/楕円 262"/>
        <xdr:cNvSpPr/>
      </xdr:nvSpPr>
      <xdr:spPr>
        <a:xfrm>
          <a:off x="1079500" y="1654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33647</xdr:rowOff>
    </xdr:from>
    <xdr:ext cx="534377" cy="259045"/>
    <xdr:sp macro="" textlink="">
      <xdr:nvSpPr>
        <xdr:cNvPr id="264" name="テキスト ボックス 263"/>
        <xdr:cNvSpPr txBox="1"/>
      </xdr:nvSpPr>
      <xdr:spPr>
        <a:xfrm>
          <a:off x="863111" y="1632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93,152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106658</xdr:rowOff>
    </xdr:from>
    <xdr:to>
      <xdr:col>15</xdr:col>
      <xdr:colOff>180340</xdr:colOff>
      <xdr:row>38</xdr:row>
      <xdr:rowOff>137566</xdr:rowOff>
    </xdr:to>
    <xdr:cxnSp macro="">
      <xdr:nvCxnSpPr>
        <xdr:cNvPr id="292" name="直線コネクタ 291"/>
        <xdr:cNvCxnSpPr/>
      </xdr:nvCxnSpPr>
      <xdr:spPr>
        <a:xfrm flipV="1">
          <a:off x="10475595" y="5250158"/>
          <a:ext cx="1270" cy="1402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141393</xdr:rowOff>
    </xdr:from>
    <xdr:ext cx="534377" cy="259045"/>
    <xdr:sp macro="" textlink="">
      <xdr:nvSpPr>
        <xdr:cNvPr id="293" name="補助費等最小値テキスト"/>
        <xdr:cNvSpPr txBox="1"/>
      </xdr:nvSpPr>
      <xdr:spPr>
        <a:xfrm>
          <a:off x="10528300" y="66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18,224</a:t>
          </a:r>
          <a:endParaRPr kumimoji="1" lang="ja-JP" altLang="en-US" sz="1000" b="1">
            <a:latin typeface="ＭＳ Ｐゴシック"/>
          </a:endParaRPr>
        </a:p>
      </xdr:txBody>
    </xdr:sp>
    <xdr:clientData/>
  </xdr:oneCellAnchor>
  <xdr:twoCellAnchor>
    <xdr:from>
      <xdr:col>15</xdr:col>
      <xdr:colOff>92075</xdr:colOff>
      <xdr:row>38</xdr:row>
      <xdr:rowOff>137566</xdr:rowOff>
    </xdr:from>
    <xdr:to>
      <xdr:col>15</xdr:col>
      <xdr:colOff>269875</xdr:colOff>
      <xdr:row>38</xdr:row>
      <xdr:rowOff>137566</xdr:rowOff>
    </xdr:to>
    <xdr:cxnSp macro="">
      <xdr:nvCxnSpPr>
        <xdr:cNvPr id="294" name="直線コネクタ 293"/>
        <xdr:cNvCxnSpPr/>
      </xdr:nvCxnSpPr>
      <xdr:spPr>
        <a:xfrm>
          <a:off x="10388600" y="6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53335</xdr:rowOff>
    </xdr:from>
    <xdr:ext cx="599010" cy="259045"/>
    <xdr:sp macro="" textlink="">
      <xdr:nvSpPr>
        <xdr:cNvPr id="295" name="補助費等最大値テキスト"/>
        <xdr:cNvSpPr txBox="1"/>
      </xdr:nvSpPr>
      <xdr:spPr>
        <a:xfrm>
          <a:off x="10528300" y="50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165,469</a:t>
          </a:r>
          <a:endParaRPr kumimoji="1" lang="ja-JP" altLang="en-US" sz="1000" b="1">
            <a:latin typeface="ＭＳ Ｐゴシック"/>
          </a:endParaRPr>
        </a:p>
      </xdr:txBody>
    </xdr:sp>
    <xdr:clientData/>
  </xdr:oneCellAnchor>
  <xdr:twoCellAnchor>
    <xdr:from>
      <xdr:col>15</xdr:col>
      <xdr:colOff>92075</xdr:colOff>
      <xdr:row>30</xdr:row>
      <xdr:rowOff>106658</xdr:rowOff>
    </xdr:from>
    <xdr:to>
      <xdr:col>15</xdr:col>
      <xdr:colOff>269875</xdr:colOff>
      <xdr:row>30</xdr:row>
      <xdr:rowOff>106658</xdr:rowOff>
    </xdr:to>
    <xdr:cxnSp macro="">
      <xdr:nvCxnSpPr>
        <xdr:cNvPr id="296" name="直線コネクタ 295"/>
        <xdr:cNvCxnSpPr/>
      </xdr:nvCxnSpPr>
      <xdr:spPr>
        <a:xfrm>
          <a:off x="10388600" y="52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150063</xdr:rowOff>
    </xdr:from>
    <xdr:to>
      <xdr:col>15</xdr:col>
      <xdr:colOff>180975</xdr:colOff>
      <xdr:row>34</xdr:row>
      <xdr:rowOff>152587</xdr:rowOff>
    </xdr:to>
    <xdr:cxnSp macro="">
      <xdr:nvCxnSpPr>
        <xdr:cNvPr id="297" name="直線コネクタ 296"/>
        <xdr:cNvCxnSpPr/>
      </xdr:nvCxnSpPr>
      <xdr:spPr>
        <a:xfrm>
          <a:off x="9639300" y="5979363"/>
          <a:ext cx="838200" cy="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138421</xdr:rowOff>
    </xdr:from>
    <xdr:ext cx="534377" cy="259045"/>
    <xdr:sp macro="" textlink="">
      <xdr:nvSpPr>
        <xdr:cNvPr id="298" name="補助費等平均値テキスト"/>
        <xdr:cNvSpPr txBox="1"/>
      </xdr:nvSpPr>
      <xdr:spPr>
        <a:xfrm>
          <a:off x="10528300" y="6139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64,536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159994</xdr:rowOff>
    </xdr:from>
    <xdr:to>
      <xdr:col>15</xdr:col>
      <xdr:colOff>231775</xdr:colOff>
      <xdr:row>36</xdr:row>
      <xdr:rowOff>90144</xdr:rowOff>
    </xdr:to>
    <xdr:sp macro="" textlink="">
      <xdr:nvSpPr>
        <xdr:cNvPr id="299" name="フローチャート : 判断 298"/>
        <xdr:cNvSpPr/>
      </xdr:nvSpPr>
      <xdr:spPr>
        <a:xfrm>
          <a:off x="10426700" y="616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150063</xdr:rowOff>
    </xdr:from>
    <xdr:to>
      <xdr:col>14</xdr:col>
      <xdr:colOff>28575</xdr:colOff>
      <xdr:row>35</xdr:row>
      <xdr:rowOff>95561</xdr:rowOff>
    </xdr:to>
    <xdr:cxnSp macro="">
      <xdr:nvCxnSpPr>
        <xdr:cNvPr id="300" name="直線コネクタ 299"/>
        <xdr:cNvCxnSpPr/>
      </xdr:nvCxnSpPr>
      <xdr:spPr>
        <a:xfrm flipV="1">
          <a:off x="8750300" y="5979363"/>
          <a:ext cx="889000" cy="11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167053</xdr:rowOff>
    </xdr:from>
    <xdr:to>
      <xdr:col>14</xdr:col>
      <xdr:colOff>79375</xdr:colOff>
      <xdr:row>36</xdr:row>
      <xdr:rowOff>97203</xdr:rowOff>
    </xdr:to>
    <xdr:sp macro="" textlink="">
      <xdr:nvSpPr>
        <xdr:cNvPr id="301" name="フローチャート : 判断 300"/>
        <xdr:cNvSpPr/>
      </xdr:nvSpPr>
      <xdr:spPr>
        <a:xfrm>
          <a:off x="95885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88330</xdr:rowOff>
    </xdr:from>
    <xdr:ext cx="534377" cy="259045"/>
    <xdr:sp macro="" textlink="">
      <xdr:nvSpPr>
        <xdr:cNvPr id="302" name="テキスト ボックス 301"/>
        <xdr:cNvSpPr txBox="1"/>
      </xdr:nvSpPr>
      <xdr:spPr>
        <a:xfrm>
          <a:off x="9372111" y="626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549</xdr:rowOff>
    </xdr:from>
    <xdr:to>
      <xdr:col>12</xdr:col>
      <xdr:colOff>511175</xdr:colOff>
      <xdr:row>35</xdr:row>
      <xdr:rowOff>95561</xdr:rowOff>
    </xdr:to>
    <xdr:cxnSp macro="">
      <xdr:nvCxnSpPr>
        <xdr:cNvPr id="303" name="直線コネクタ 302"/>
        <xdr:cNvCxnSpPr/>
      </xdr:nvCxnSpPr>
      <xdr:spPr>
        <a:xfrm>
          <a:off x="7861300" y="6001299"/>
          <a:ext cx="889000" cy="9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33798</xdr:rowOff>
    </xdr:from>
    <xdr:to>
      <xdr:col>12</xdr:col>
      <xdr:colOff>561975</xdr:colOff>
      <xdr:row>36</xdr:row>
      <xdr:rowOff>135398</xdr:rowOff>
    </xdr:to>
    <xdr:sp macro="" textlink="">
      <xdr:nvSpPr>
        <xdr:cNvPr id="304" name="フローチャート : 判断 303"/>
        <xdr:cNvSpPr/>
      </xdr:nvSpPr>
      <xdr:spPr>
        <a:xfrm>
          <a:off x="8699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126525</xdr:rowOff>
    </xdr:from>
    <xdr:ext cx="534377" cy="259045"/>
    <xdr:sp macro="" textlink="">
      <xdr:nvSpPr>
        <xdr:cNvPr id="305" name="テキスト ボックス 304"/>
        <xdr:cNvSpPr txBox="1"/>
      </xdr:nvSpPr>
      <xdr:spPr>
        <a:xfrm>
          <a:off x="8483111" y="629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549</xdr:rowOff>
    </xdr:from>
    <xdr:to>
      <xdr:col>11</xdr:col>
      <xdr:colOff>307975</xdr:colOff>
      <xdr:row>36</xdr:row>
      <xdr:rowOff>28953</xdr:rowOff>
    </xdr:to>
    <xdr:cxnSp macro="">
      <xdr:nvCxnSpPr>
        <xdr:cNvPr id="306" name="直線コネクタ 305"/>
        <xdr:cNvCxnSpPr/>
      </xdr:nvCxnSpPr>
      <xdr:spPr>
        <a:xfrm flipV="1">
          <a:off x="6972300" y="6001299"/>
          <a:ext cx="889000" cy="19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57629</xdr:rowOff>
    </xdr:from>
    <xdr:to>
      <xdr:col>11</xdr:col>
      <xdr:colOff>358775</xdr:colOff>
      <xdr:row>36</xdr:row>
      <xdr:rowOff>159229</xdr:rowOff>
    </xdr:to>
    <xdr:sp macro="" textlink="">
      <xdr:nvSpPr>
        <xdr:cNvPr id="307" name="フローチャート : 判断 306"/>
        <xdr:cNvSpPr/>
      </xdr:nvSpPr>
      <xdr:spPr>
        <a:xfrm>
          <a:off x="7810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150356</xdr:rowOff>
    </xdr:from>
    <xdr:ext cx="534377" cy="259045"/>
    <xdr:sp macro="" textlink="">
      <xdr:nvSpPr>
        <xdr:cNvPr id="308" name="テキスト ボックス 307"/>
        <xdr:cNvSpPr txBox="1"/>
      </xdr:nvSpPr>
      <xdr:spPr>
        <a:xfrm>
          <a:off x="7594111" y="632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64697</xdr:rowOff>
    </xdr:from>
    <xdr:to>
      <xdr:col>10</xdr:col>
      <xdr:colOff>155575</xdr:colOff>
      <xdr:row>36</xdr:row>
      <xdr:rowOff>166297</xdr:rowOff>
    </xdr:to>
    <xdr:sp macro="" textlink="">
      <xdr:nvSpPr>
        <xdr:cNvPr id="309" name="フローチャート : 判断 308"/>
        <xdr:cNvSpPr/>
      </xdr:nvSpPr>
      <xdr:spPr>
        <a:xfrm>
          <a:off x="6921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157424</xdr:rowOff>
    </xdr:from>
    <xdr:ext cx="534377" cy="259045"/>
    <xdr:sp macro="" textlink="">
      <xdr:nvSpPr>
        <xdr:cNvPr id="310" name="テキスト ボックス 309"/>
        <xdr:cNvSpPr txBox="1"/>
      </xdr:nvSpPr>
      <xdr:spPr>
        <a:xfrm>
          <a:off x="6705111" y="632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101787</xdr:rowOff>
    </xdr:from>
    <xdr:to>
      <xdr:col>15</xdr:col>
      <xdr:colOff>231775</xdr:colOff>
      <xdr:row>35</xdr:row>
      <xdr:rowOff>31937</xdr:rowOff>
    </xdr:to>
    <xdr:sp macro="" textlink="">
      <xdr:nvSpPr>
        <xdr:cNvPr id="316" name="円/楕円 315"/>
        <xdr:cNvSpPr/>
      </xdr:nvSpPr>
      <xdr:spPr>
        <a:xfrm>
          <a:off x="10426700" y="593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124664</xdr:rowOff>
    </xdr:from>
    <xdr:ext cx="534377" cy="259045"/>
    <xdr:sp macro="" textlink="">
      <xdr:nvSpPr>
        <xdr:cNvPr id="317" name="補助費等該当値テキスト"/>
        <xdr:cNvSpPr txBox="1"/>
      </xdr:nvSpPr>
      <xdr:spPr>
        <a:xfrm>
          <a:off x="10528300" y="578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88,647</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99263</xdr:rowOff>
    </xdr:from>
    <xdr:to>
      <xdr:col>14</xdr:col>
      <xdr:colOff>79375</xdr:colOff>
      <xdr:row>35</xdr:row>
      <xdr:rowOff>29413</xdr:rowOff>
    </xdr:to>
    <xdr:sp macro="" textlink="">
      <xdr:nvSpPr>
        <xdr:cNvPr id="318" name="円/楕円 317"/>
        <xdr:cNvSpPr/>
      </xdr:nvSpPr>
      <xdr:spPr>
        <a:xfrm>
          <a:off x="9588500" y="592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45940</xdr:rowOff>
    </xdr:from>
    <xdr:ext cx="534377" cy="259045"/>
    <xdr:sp macro="" textlink="">
      <xdr:nvSpPr>
        <xdr:cNvPr id="319" name="テキスト ボックス 318"/>
        <xdr:cNvSpPr txBox="1"/>
      </xdr:nvSpPr>
      <xdr:spPr>
        <a:xfrm>
          <a:off x="9372111" y="5703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88,912</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44761</xdr:rowOff>
    </xdr:from>
    <xdr:to>
      <xdr:col>12</xdr:col>
      <xdr:colOff>561975</xdr:colOff>
      <xdr:row>35</xdr:row>
      <xdr:rowOff>146361</xdr:rowOff>
    </xdr:to>
    <xdr:sp macro="" textlink="">
      <xdr:nvSpPr>
        <xdr:cNvPr id="320" name="円/楕円 319"/>
        <xdr:cNvSpPr/>
      </xdr:nvSpPr>
      <xdr:spPr>
        <a:xfrm>
          <a:off x="8699500" y="604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162888</xdr:rowOff>
    </xdr:from>
    <xdr:ext cx="534377" cy="259045"/>
    <xdr:sp macro="" textlink="">
      <xdr:nvSpPr>
        <xdr:cNvPr id="321" name="テキスト ボックス 320"/>
        <xdr:cNvSpPr txBox="1"/>
      </xdr:nvSpPr>
      <xdr:spPr>
        <a:xfrm>
          <a:off x="8483111" y="582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76,634</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121199</xdr:rowOff>
    </xdr:from>
    <xdr:to>
      <xdr:col>11</xdr:col>
      <xdr:colOff>358775</xdr:colOff>
      <xdr:row>35</xdr:row>
      <xdr:rowOff>51349</xdr:rowOff>
    </xdr:to>
    <xdr:sp macro="" textlink="">
      <xdr:nvSpPr>
        <xdr:cNvPr id="322" name="円/楕円 321"/>
        <xdr:cNvSpPr/>
      </xdr:nvSpPr>
      <xdr:spPr>
        <a:xfrm>
          <a:off x="7810500" y="595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67876</xdr:rowOff>
    </xdr:from>
    <xdr:ext cx="534377" cy="259045"/>
    <xdr:sp macro="" textlink="">
      <xdr:nvSpPr>
        <xdr:cNvPr id="323" name="テキスト ボックス 322"/>
        <xdr:cNvSpPr txBox="1"/>
      </xdr:nvSpPr>
      <xdr:spPr>
        <a:xfrm>
          <a:off x="7594111" y="572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86,609</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149603</xdr:rowOff>
    </xdr:from>
    <xdr:to>
      <xdr:col>10</xdr:col>
      <xdr:colOff>155575</xdr:colOff>
      <xdr:row>36</xdr:row>
      <xdr:rowOff>79753</xdr:rowOff>
    </xdr:to>
    <xdr:sp macro="" textlink="">
      <xdr:nvSpPr>
        <xdr:cNvPr id="324" name="円/楕円 323"/>
        <xdr:cNvSpPr/>
      </xdr:nvSpPr>
      <xdr:spPr>
        <a:xfrm>
          <a:off x="6921500" y="615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96280</xdr:rowOff>
    </xdr:from>
    <xdr:ext cx="534377" cy="259045"/>
    <xdr:sp macro="" textlink="">
      <xdr:nvSpPr>
        <xdr:cNvPr id="325" name="テキスト ボックス 324"/>
        <xdr:cNvSpPr txBox="1"/>
      </xdr:nvSpPr>
      <xdr:spPr>
        <a:xfrm>
          <a:off x="6705111" y="592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65,627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109538</xdr:rowOff>
    </xdr:from>
    <xdr:to>
      <xdr:col>15</xdr:col>
      <xdr:colOff>180340</xdr:colOff>
      <xdr:row>58</xdr:row>
      <xdr:rowOff>33644</xdr:rowOff>
    </xdr:to>
    <xdr:cxnSp macro="">
      <xdr:nvCxnSpPr>
        <xdr:cNvPr id="347" name="直線コネクタ 346"/>
        <xdr:cNvCxnSpPr/>
      </xdr:nvCxnSpPr>
      <xdr:spPr>
        <a:xfrm flipV="1">
          <a:off x="10475595" y="9024938"/>
          <a:ext cx="1270" cy="95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37471</xdr:rowOff>
    </xdr:from>
    <xdr:ext cx="534377" cy="259045"/>
    <xdr:sp macro="" textlink="">
      <xdr:nvSpPr>
        <xdr:cNvPr id="348" name="普通建設事業費最小値テキスト"/>
        <xdr:cNvSpPr txBox="1"/>
      </xdr:nvSpPr>
      <xdr:spPr>
        <a:xfrm>
          <a:off x="10528300" y="998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23,197</a:t>
          </a:r>
          <a:endParaRPr kumimoji="1" lang="ja-JP" altLang="en-US" sz="1000" b="1">
            <a:latin typeface="ＭＳ Ｐゴシック"/>
          </a:endParaRPr>
        </a:p>
      </xdr:txBody>
    </xdr:sp>
    <xdr:clientData/>
  </xdr:oneCellAnchor>
  <xdr:twoCellAnchor>
    <xdr:from>
      <xdr:col>15</xdr:col>
      <xdr:colOff>92075</xdr:colOff>
      <xdr:row>58</xdr:row>
      <xdr:rowOff>33644</xdr:rowOff>
    </xdr:from>
    <xdr:to>
      <xdr:col>15</xdr:col>
      <xdr:colOff>269875</xdr:colOff>
      <xdr:row>58</xdr:row>
      <xdr:rowOff>33644</xdr:rowOff>
    </xdr:to>
    <xdr:cxnSp macro="">
      <xdr:nvCxnSpPr>
        <xdr:cNvPr id="349" name="直線コネクタ 348"/>
        <xdr:cNvCxnSpPr/>
      </xdr:nvCxnSpPr>
      <xdr:spPr>
        <a:xfrm>
          <a:off x="10388600" y="99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56215</xdr:rowOff>
    </xdr:from>
    <xdr:ext cx="599010" cy="259045"/>
    <xdr:sp macro="" textlink="">
      <xdr:nvSpPr>
        <xdr:cNvPr id="350" name="普通建設事業費最大値テキスト"/>
        <xdr:cNvSpPr txBox="1"/>
      </xdr:nvSpPr>
      <xdr:spPr>
        <a:xfrm>
          <a:off x="10528300" y="880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231,597</a:t>
          </a:r>
          <a:endParaRPr kumimoji="1" lang="ja-JP" altLang="en-US" sz="1000" b="1">
            <a:latin typeface="ＭＳ Ｐゴシック"/>
          </a:endParaRPr>
        </a:p>
      </xdr:txBody>
    </xdr:sp>
    <xdr:clientData/>
  </xdr:oneCellAnchor>
  <xdr:twoCellAnchor>
    <xdr:from>
      <xdr:col>15</xdr:col>
      <xdr:colOff>92075</xdr:colOff>
      <xdr:row>52</xdr:row>
      <xdr:rowOff>109538</xdr:rowOff>
    </xdr:from>
    <xdr:to>
      <xdr:col>15</xdr:col>
      <xdr:colOff>269875</xdr:colOff>
      <xdr:row>52</xdr:row>
      <xdr:rowOff>109538</xdr:rowOff>
    </xdr:to>
    <xdr:cxnSp macro="">
      <xdr:nvCxnSpPr>
        <xdr:cNvPr id="351" name="直線コネクタ 350"/>
        <xdr:cNvCxnSpPr/>
      </xdr:nvCxnSpPr>
      <xdr:spPr>
        <a:xfrm>
          <a:off x="10388600" y="902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99306</xdr:rowOff>
    </xdr:from>
    <xdr:to>
      <xdr:col>15</xdr:col>
      <xdr:colOff>180975</xdr:colOff>
      <xdr:row>57</xdr:row>
      <xdr:rowOff>143573</xdr:rowOff>
    </xdr:to>
    <xdr:cxnSp macro="">
      <xdr:nvCxnSpPr>
        <xdr:cNvPr id="352" name="直線コネクタ 351"/>
        <xdr:cNvCxnSpPr/>
      </xdr:nvCxnSpPr>
      <xdr:spPr>
        <a:xfrm flipV="1">
          <a:off x="9639300" y="9871956"/>
          <a:ext cx="838200" cy="4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73921</xdr:rowOff>
    </xdr:from>
    <xdr:ext cx="534377" cy="259045"/>
    <xdr:sp macro="" textlink="">
      <xdr:nvSpPr>
        <xdr:cNvPr id="353" name="普通建設事業費平均値テキスト"/>
        <xdr:cNvSpPr txBox="1"/>
      </xdr:nvSpPr>
      <xdr:spPr>
        <a:xfrm>
          <a:off x="10528300" y="9503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83,280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51044</xdr:rowOff>
    </xdr:from>
    <xdr:to>
      <xdr:col>15</xdr:col>
      <xdr:colOff>231775</xdr:colOff>
      <xdr:row>56</xdr:row>
      <xdr:rowOff>152644</xdr:rowOff>
    </xdr:to>
    <xdr:sp macro="" textlink="">
      <xdr:nvSpPr>
        <xdr:cNvPr id="354" name="フローチャート : 判断 353"/>
        <xdr:cNvSpPr/>
      </xdr:nvSpPr>
      <xdr:spPr>
        <a:xfrm>
          <a:off x="104267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159501</xdr:rowOff>
    </xdr:from>
    <xdr:to>
      <xdr:col>14</xdr:col>
      <xdr:colOff>28575</xdr:colOff>
      <xdr:row>57</xdr:row>
      <xdr:rowOff>143573</xdr:rowOff>
    </xdr:to>
    <xdr:cxnSp macro="">
      <xdr:nvCxnSpPr>
        <xdr:cNvPr id="355" name="直線コネクタ 354"/>
        <xdr:cNvCxnSpPr/>
      </xdr:nvCxnSpPr>
      <xdr:spPr>
        <a:xfrm>
          <a:off x="8750300" y="9760701"/>
          <a:ext cx="889000" cy="155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41081</xdr:rowOff>
    </xdr:from>
    <xdr:to>
      <xdr:col>14</xdr:col>
      <xdr:colOff>79375</xdr:colOff>
      <xdr:row>56</xdr:row>
      <xdr:rowOff>142681</xdr:rowOff>
    </xdr:to>
    <xdr:sp macro="" textlink="">
      <xdr:nvSpPr>
        <xdr:cNvPr id="356" name="フローチャート : 判断 355"/>
        <xdr:cNvSpPr/>
      </xdr:nvSpPr>
      <xdr:spPr>
        <a:xfrm>
          <a:off x="9588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159208</xdr:rowOff>
    </xdr:from>
    <xdr:ext cx="534377" cy="259045"/>
    <xdr:sp macro="" textlink="">
      <xdr:nvSpPr>
        <xdr:cNvPr id="357" name="テキスト ボックス 356"/>
        <xdr:cNvSpPr txBox="1"/>
      </xdr:nvSpPr>
      <xdr:spPr>
        <a:xfrm>
          <a:off x="9372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159501</xdr:rowOff>
    </xdr:from>
    <xdr:to>
      <xdr:col>12</xdr:col>
      <xdr:colOff>511175</xdr:colOff>
      <xdr:row>57</xdr:row>
      <xdr:rowOff>10614</xdr:rowOff>
    </xdr:to>
    <xdr:cxnSp macro="">
      <xdr:nvCxnSpPr>
        <xdr:cNvPr id="358" name="直線コネクタ 357"/>
        <xdr:cNvCxnSpPr/>
      </xdr:nvCxnSpPr>
      <xdr:spPr>
        <a:xfrm flipV="1">
          <a:off x="7861300" y="9760701"/>
          <a:ext cx="889000" cy="22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115811</xdr:rowOff>
    </xdr:from>
    <xdr:to>
      <xdr:col>12</xdr:col>
      <xdr:colOff>561975</xdr:colOff>
      <xdr:row>56</xdr:row>
      <xdr:rowOff>45961</xdr:rowOff>
    </xdr:to>
    <xdr:sp macro="" textlink="">
      <xdr:nvSpPr>
        <xdr:cNvPr id="359" name="フローチャート : 判断 358"/>
        <xdr:cNvSpPr/>
      </xdr:nvSpPr>
      <xdr:spPr>
        <a:xfrm>
          <a:off x="8699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62488</xdr:rowOff>
    </xdr:from>
    <xdr:ext cx="599010" cy="259045"/>
    <xdr:sp macro="" textlink="">
      <xdr:nvSpPr>
        <xdr:cNvPr id="360" name="テキスト ボックス 359"/>
        <xdr:cNvSpPr txBox="1"/>
      </xdr:nvSpPr>
      <xdr:spPr>
        <a:xfrm>
          <a:off x="8450794"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164178</xdr:rowOff>
    </xdr:from>
    <xdr:to>
      <xdr:col>11</xdr:col>
      <xdr:colOff>307975</xdr:colOff>
      <xdr:row>57</xdr:row>
      <xdr:rowOff>10614</xdr:rowOff>
    </xdr:to>
    <xdr:cxnSp macro="">
      <xdr:nvCxnSpPr>
        <xdr:cNvPr id="361" name="直線コネクタ 360"/>
        <xdr:cNvCxnSpPr/>
      </xdr:nvCxnSpPr>
      <xdr:spPr>
        <a:xfrm>
          <a:off x="6972300" y="9593928"/>
          <a:ext cx="889000" cy="18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15926</xdr:rowOff>
    </xdr:from>
    <xdr:to>
      <xdr:col>11</xdr:col>
      <xdr:colOff>358775</xdr:colOff>
      <xdr:row>56</xdr:row>
      <xdr:rowOff>117526</xdr:rowOff>
    </xdr:to>
    <xdr:sp macro="" textlink="">
      <xdr:nvSpPr>
        <xdr:cNvPr id="362" name="フローチャート : 判断 361"/>
        <xdr:cNvSpPr/>
      </xdr:nvSpPr>
      <xdr:spPr>
        <a:xfrm>
          <a:off x="7810500" y="961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134053</xdr:rowOff>
    </xdr:from>
    <xdr:ext cx="534377" cy="259045"/>
    <xdr:sp macro="" textlink="">
      <xdr:nvSpPr>
        <xdr:cNvPr id="363" name="テキスト ボックス 362"/>
        <xdr:cNvSpPr txBox="1"/>
      </xdr:nvSpPr>
      <xdr:spPr>
        <a:xfrm>
          <a:off x="7594111" y="939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85658</xdr:rowOff>
    </xdr:from>
    <xdr:to>
      <xdr:col>10</xdr:col>
      <xdr:colOff>155575</xdr:colOff>
      <xdr:row>57</xdr:row>
      <xdr:rowOff>15808</xdr:rowOff>
    </xdr:to>
    <xdr:sp macro="" textlink="">
      <xdr:nvSpPr>
        <xdr:cNvPr id="364" name="フローチャート : 判断 363"/>
        <xdr:cNvSpPr/>
      </xdr:nvSpPr>
      <xdr:spPr>
        <a:xfrm>
          <a:off x="6921500" y="968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6935</xdr:rowOff>
    </xdr:from>
    <xdr:ext cx="534377" cy="259045"/>
    <xdr:sp macro="" textlink="">
      <xdr:nvSpPr>
        <xdr:cNvPr id="365" name="テキスト ボックス 364"/>
        <xdr:cNvSpPr txBox="1"/>
      </xdr:nvSpPr>
      <xdr:spPr>
        <a:xfrm>
          <a:off x="6705111" y="977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48506</xdr:rowOff>
    </xdr:from>
    <xdr:to>
      <xdr:col>15</xdr:col>
      <xdr:colOff>231775</xdr:colOff>
      <xdr:row>57</xdr:row>
      <xdr:rowOff>150106</xdr:rowOff>
    </xdr:to>
    <xdr:sp macro="" textlink="">
      <xdr:nvSpPr>
        <xdr:cNvPr id="371" name="円/楕円 370"/>
        <xdr:cNvSpPr/>
      </xdr:nvSpPr>
      <xdr:spPr>
        <a:xfrm>
          <a:off x="10426700" y="982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134883</xdr:rowOff>
    </xdr:from>
    <xdr:ext cx="534377" cy="259045"/>
    <xdr:sp macro="" textlink="">
      <xdr:nvSpPr>
        <xdr:cNvPr id="372" name="普通建設事業費該当値テキスト"/>
        <xdr:cNvSpPr txBox="1"/>
      </xdr:nvSpPr>
      <xdr:spPr>
        <a:xfrm>
          <a:off x="10528300" y="973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46,335</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92773</xdr:rowOff>
    </xdr:from>
    <xdr:to>
      <xdr:col>14</xdr:col>
      <xdr:colOff>79375</xdr:colOff>
      <xdr:row>58</xdr:row>
      <xdr:rowOff>22923</xdr:rowOff>
    </xdr:to>
    <xdr:sp macro="" textlink="">
      <xdr:nvSpPr>
        <xdr:cNvPr id="373" name="円/楕円 372"/>
        <xdr:cNvSpPr/>
      </xdr:nvSpPr>
      <xdr:spPr>
        <a:xfrm>
          <a:off x="9588500" y="98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14050</xdr:rowOff>
    </xdr:from>
    <xdr:ext cx="534377" cy="259045"/>
    <xdr:sp macro="" textlink="">
      <xdr:nvSpPr>
        <xdr:cNvPr id="374" name="テキスト ボックス 373"/>
        <xdr:cNvSpPr txBox="1"/>
      </xdr:nvSpPr>
      <xdr:spPr>
        <a:xfrm>
          <a:off x="9372111" y="995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36,653</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108701</xdr:rowOff>
    </xdr:from>
    <xdr:to>
      <xdr:col>12</xdr:col>
      <xdr:colOff>561975</xdr:colOff>
      <xdr:row>57</xdr:row>
      <xdr:rowOff>38851</xdr:rowOff>
    </xdr:to>
    <xdr:sp macro="" textlink="">
      <xdr:nvSpPr>
        <xdr:cNvPr id="375" name="円/楕円 374"/>
        <xdr:cNvSpPr/>
      </xdr:nvSpPr>
      <xdr:spPr>
        <a:xfrm>
          <a:off x="8699500" y="970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29978</xdr:rowOff>
    </xdr:from>
    <xdr:ext cx="534377" cy="259045"/>
    <xdr:sp macro="" textlink="">
      <xdr:nvSpPr>
        <xdr:cNvPr id="376" name="テキスト ボックス 375"/>
        <xdr:cNvSpPr txBox="1"/>
      </xdr:nvSpPr>
      <xdr:spPr>
        <a:xfrm>
          <a:off x="8483111" y="980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70,669</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131264</xdr:rowOff>
    </xdr:from>
    <xdr:to>
      <xdr:col>11</xdr:col>
      <xdr:colOff>358775</xdr:colOff>
      <xdr:row>57</xdr:row>
      <xdr:rowOff>61414</xdr:rowOff>
    </xdr:to>
    <xdr:sp macro="" textlink="">
      <xdr:nvSpPr>
        <xdr:cNvPr id="377" name="円/楕円 376"/>
        <xdr:cNvSpPr/>
      </xdr:nvSpPr>
      <xdr:spPr>
        <a:xfrm>
          <a:off x="7810500" y="973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52541</xdr:rowOff>
    </xdr:from>
    <xdr:ext cx="534377" cy="259045"/>
    <xdr:sp macro="" textlink="">
      <xdr:nvSpPr>
        <xdr:cNvPr id="378" name="テキスト ボックス 377"/>
        <xdr:cNvSpPr txBox="1"/>
      </xdr:nvSpPr>
      <xdr:spPr>
        <a:xfrm>
          <a:off x="7594111" y="982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65,734</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113378</xdr:rowOff>
    </xdr:from>
    <xdr:to>
      <xdr:col>10</xdr:col>
      <xdr:colOff>155575</xdr:colOff>
      <xdr:row>56</xdr:row>
      <xdr:rowOff>43528</xdr:rowOff>
    </xdr:to>
    <xdr:sp macro="" textlink="">
      <xdr:nvSpPr>
        <xdr:cNvPr id="379" name="円/楕円 378"/>
        <xdr:cNvSpPr/>
      </xdr:nvSpPr>
      <xdr:spPr>
        <a:xfrm>
          <a:off x="6921500" y="954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54</xdr:row>
      <xdr:rowOff>60055</xdr:rowOff>
    </xdr:from>
    <xdr:ext cx="599010" cy="259045"/>
    <xdr:sp macro="" textlink="">
      <xdr:nvSpPr>
        <xdr:cNvPr id="380" name="テキスト ボックス 379"/>
        <xdr:cNvSpPr txBox="1"/>
      </xdr:nvSpPr>
      <xdr:spPr>
        <a:xfrm>
          <a:off x="6672794" y="9318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107,146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2242</xdr:rowOff>
    </xdr:from>
    <xdr:to>
      <xdr:col>15</xdr:col>
      <xdr:colOff>180340</xdr:colOff>
      <xdr:row>79</xdr:row>
      <xdr:rowOff>44450</xdr:rowOff>
    </xdr:to>
    <xdr:cxnSp macro="">
      <xdr:nvCxnSpPr>
        <xdr:cNvPr id="404" name="直線コネクタ 403"/>
        <xdr:cNvCxnSpPr/>
      </xdr:nvCxnSpPr>
      <xdr:spPr>
        <a:xfrm flipV="1">
          <a:off x="10475595" y="12175192"/>
          <a:ext cx="1270" cy="141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120369</xdr:rowOff>
    </xdr:from>
    <xdr:ext cx="599010" cy="259045"/>
    <xdr:sp macro="" textlink="">
      <xdr:nvSpPr>
        <xdr:cNvPr id="407" name="普通建設事業費 （ うち新規整備　）最大値テキスト"/>
        <xdr:cNvSpPr txBox="1"/>
      </xdr:nvSpPr>
      <xdr:spPr>
        <a:xfrm>
          <a:off x="10528300" y="1195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185,539</a:t>
          </a:r>
          <a:endParaRPr kumimoji="1" lang="ja-JP" altLang="en-US" sz="1000" b="1">
            <a:latin typeface="ＭＳ Ｐゴシック"/>
          </a:endParaRPr>
        </a:p>
      </xdr:txBody>
    </xdr:sp>
    <xdr:clientData/>
  </xdr:oneCellAnchor>
  <xdr:twoCellAnchor>
    <xdr:from>
      <xdr:col>15</xdr:col>
      <xdr:colOff>92075</xdr:colOff>
      <xdr:row>71</xdr:row>
      <xdr:rowOff>2242</xdr:rowOff>
    </xdr:from>
    <xdr:to>
      <xdr:col>15</xdr:col>
      <xdr:colOff>269875</xdr:colOff>
      <xdr:row>71</xdr:row>
      <xdr:rowOff>2242</xdr:rowOff>
    </xdr:to>
    <xdr:cxnSp macro="">
      <xdr:nvCxnSpPr>
        <xdr:cNvPr id="408" name="直線コネクタ 407"/>
        <xdr:cNvCxnSpPr/>
      </xdr:nvCxnSpPr>
      <xdr:spPr>
        <a:xfrm>
          <a:off x="10388600" y="1217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40244</xdr:rowOff>
    </xdr:from>
    <xdr:to>
      <xdr:col>15</xdr:col>
      <xdr:colOff>180975</xdr:colOff>
      <xdr:row>78</xdr:row>
      <xdr:rowOff>78298</xdr:rowOff>
    </xdr:to>
    <xdr:cxnSp macro="">
      <xdr:nvCxnSpPr>
        <xdr:cNvPr id="409" name="直線コネクタ 408"/>
        <xdr:cNvCxnSpPr/>
      </xdr:nvCxnSpPr>
      <xdr:spPr>
        <a:xfrm flipV="1">
          <a:off x="9639300" y="13413344"/>
          <a:ext cx="838200" cy="3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132915</xdr:rowOff>
    </xdr:from>
    <xdr:ext cx="534377" cy="259045"/>
    <xdr:sp macro="" textlink="">
      <xdr:nvSpPr>
        <xdr:cNvPr id="410" name="普通建設事業費 （ うち新規整備　）平均値テキスト"/>
        <xdr:cNvSpPr txBox="1"/>
      </xdr:nvSpPr>
      <xdr:spPr>
        <a:xfrm>
          <a:off x="10528300" y="13163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110038</xdr:rowOff>
    </xdr:from>
    <xdr:to>
      <xdr:col>15</xdr:col>
      <xdr:colOff>231775</xdr:colOff>
      <xdr:row>78</xdr:row>
      <xdr:rowOff>40188</xdr:rowOff>
    </xdr:to>
    <xdr:sp macro="" textlink="">
      <xdr:nvSpPr>
        <xdr:cNvPr id="411" name="フローチャート : 判断 410"/>
        <xdr:cNvSpPr/>
      </xdr:nvSpPr>
      <xdr:spPr>
        <a:xfrm>
          <a:off x="104267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99009</xdr:rowOff>
    </xdr:from>
    <xdr:to>
      <xdr:col>14</xdr:col>
      <xdr:colOff>28575</xdr:colOff>
      <xdr:row>78</xdr:row>
      <xdr:rowOff>78298</xdr:rowOff>
    </xdr:to>
    <xdr:cxnSp macro="">
      <xdr:nvCxnSpPr>
        <xdr:cNvPr id="412" name="直線コネクタ 411"/>
        <xdr:cNvCxnSpPr/>
      </xdr:nvCxnSpPr>
      <xdr:spPr>
        <a:xfrm>
          <a:off x="8750300" y="13300659"/>
          <a:ext cx="889000" cy="15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28535</xdr:rowOff>
    </xdr:from>
    <xdr:to>
      <xdr:col>14</xdr:col>
      <xdr:colOff>79375</xdr:colOff>
      <xdr:row>77</xdr:row>
      <xdr:rowOff>130135</xdr:rowOff>
    </xdr:to>
    <xdr:sp macro="" textlink="">
      <xdr:nvSpPr>
        <xdr:cNvPr id="413" name="フローチャート : 判断 412"/>
        <xdr:cNvSpPr/>
      </xdr:nvSpPr>
      <xdr:spPr>
        <a:xfrm>
          <a:off x="9588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146662</xdr:rowOff>
    </xdr:from>
    <xdr:ext cx="534377" cy="259045"/>
    <xdr:sp macro="" textlink="">
      <xdr:nvSpPr>
        <xdr:cNvPr id="414" name="テキスト ボックス 413"/>
        <xdr:cNvSpPr txBox="1"/>
      </xdr:nvSpPr>
      <xdr:spPr>
        <a:xfrm>
          <a:off x="9372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110617</xdr:rowOff>
    </xdr:from>
    <xdr:to>
      <xdr:col>12</xdr:col>
      <xdr:colOff>561975</xdr:colOff>
      <xdr:row>77</xdr:row>
      <xdr:rowOff>40767</xdr:rowOff>
    </xdr:to>
    <xdr:sp macro="" textlink="">
      <xdr:nvSpPr>
        <xdr:cNvPr id="415" name="フローチャート : 判断 414"/>
        <xdr:cNvSpPr/>
      </xdr:nvSpPr>
      <xdr:spPr>
        <a:xfrm>
          <a:off x="86995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57294</xdr:rowOff>
    </xdr:from>
    <xdr:ext cx="534377" cy="259045"/>
    <xdr:sp macro="" textlink="">
      <xdr:nvSpPr>
        <xdr:cNvPr id="416" name="テキスト ボックス 415"/>
        <xdr:cNvSpPr txBox="1"/>
      </xdr:nvSpPr>
      <xdr:spPr>
        <a:xfrm>
          <a:off x="8483111" y="12916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160894</xdr:rowOff>
    </xdr:from>
    <xdr:to>
      <xdr:col>15</xdr:col>
      <xdr:colOff>231775</xdr:colOff>
      <xdr:row>78</xdr:row>
      <xdr:rowOff>91044</xdr:rowOff>
    </xdr:to>
    <xdr:sp macro="" textlink="">
      <xdr:nvSpPr>
        <xdr:cNvPr id="422" name="円/楕円 421"/>
        <xdr:cNvSpPr/>
      </xdr:nvSpPr>
      <xdr:spPr>
        <a:xfrm>
          <a:off x="10426700" y="1336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139321</xdr:rowOff>
    </xdr:from>
    <xdr:ext cx="534377" cy="259045"/>
    <xdr:sp macro="" textlink="">
      <xdr:nvSpPr>
        <xdr:cNvPr id="423" name="普通建設事業費 （ うち新規整備　）該当値テキスト"/>
        <xdr:cNvSpPr txBox="1"/>
      </xdr:nvSpPr>
      <xdr:spPr>
        <a:xfrm>
          <a:off x="10528300" y="1334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23,052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27498</xdr:rowOff>
    </xdr:from>
    <xdr:to>
      <xdr:col>14</xdr:col>
      <xdr:colOff>79375</xdr:colOff>
      <xdr:row>78</xdr:row>
      <xdr:rowOff>129098</xdr:rowOff>
    </xdr:to>
    <xdr:sp macro="" textlink="">
      <xdr:nvSpPr>
        <xdr:cNvPr id="424" name="円/楕円 423"/>
        <xdr:cNvSpPr/>
      </xdr:nvSpPr>
      <xdr:spPr>
        <a:xfrm>
          <a:off x="9588500" y="1340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120225</xdr:rowOff>
    </xdr:from>
    <xdr:ext cx="534377" cy="259045"/>
    <xdr:sp macro="" textlink="">
      <xdr:nvSpPr>
        <xdr:cNvPr id="425" name="テキスト ボックス 424"/>
        <xdr:cNvSpPr txBox="1"/>
      </xdr:nvSpPr>
      <xdr:spPr>
        <a:xfrm>
          <a:off x="9372111" y="1349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18,058</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48209</xdr:rowOff>
    </xdr:from>
    <xdr:to>
      <xdr:col>12</xdr:col>
      <xdr:colOff>561975</xdr:colOff>
      <xdr:row>77</xdr:row>
      <xdr:rowOff>149809</xdr:rowOff>
    </xdr:to>
    <xdr:sp macro="" textlink="">
      <xdr:nvSpPr>
        <xdr:cNvPr id="426" name="円/楕円 425"/>
        <xdr:cNvSpPr/>
      </xdr:nvSpPr>
      <xdr:spPr>
        <a:xfrm>
          <a:off x="8699500" y="1324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140936</xdr:rowOff>
    </xdr:from>
    <xdr:ext cx="534377" cy="259045"/>
    <xdr:sp macro="" textlink="">
      <xdr:nvSpPr>
        <xdr:cNvPr id="427" name="テキスト ボックス 426"/>
        <xdr:cNvSpPr txBox="1"/>
      </xdr:nvSpPr>
      <xdr:spPr>
        <a:xfrm>
          <a:off x="8483111" y="13342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3" name="テキスト ボックス 44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52775</xdr:rowOff>
    </xdr:from>
    <xdr:to>
      <xdr:col>15</xdr:col>
      <xdr:colOff>180340</xdr:colOff>
      <xdr:row>98</xdr:row>
      <xdr:rowOff>23657</xdr:rowOff>
    </xdr:to>
    <xdr:cxnSp macro="">
      <xdr:nvCxnSpPr>
        <xdr:cNvPr id="447" name="直線コネクタ 446"/>
        <xdr:cNvCxnSpPr/>
      </xdr:nvCxnSpPr>
      <xdr:spPr>
        <a:xfrm flipV="1">
          <a:off x="10475595" y="15654725"/>
          <a:ext cx="1270" cy="117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27484</xdr:rowOff>
    </xdr:from>
    <xdr:ext cx="378565" cy="259045"/>
    <xdr:sp macro="" textlink="">
      <xdr:nvSpPr>
        <xdr:cNvPr id="448" name="普通建設事業費 （ うち更新整備　）最小値テキスト"/>
        <xdr:cNvSpPr txBox="1"/>
      </xdr:nvSpPr>
      <xdr:spPr>
        <a:xfrm>
          <a:off x="10528300" y="1682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15</xdr:col>
      <xdr:colOff>92075</xdr:colOff>
      <xdr:row>98</xdr:row>
      <xdr:rowOff>23657</xdr:rowOff>
    </xdr:from>
    <xdr:to>
      <xdr:col>15</xdr:col>
      <xdr:colOff>269875</xdr:colOff>
      <xdr:row>98</xdr:row>
      <xdr:rowOff>23657</xdr:rowOff>
    </xdr:to>
    <xdr:cxnSp macro="">
      <xdr:nvCxnSpPr>
        <xdr:cNvPr id="449" name="直線コネクタ 448"/>
        <xdr:cNvCxnSpPr/>
      </xdr:nvCxnSpPr>
      <xdr:spPr>
        <a:xfrm>
          <a:off x="10388600" y="168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170902</xdr:rowOff>
    </xdr:from>
    <xdr:ext cx="599010" cy="259045"/>
    <xdr:sp macro="" textlink="">
      <xdr:nvSpPr>
        <xdr:cNvPr id="450" name="普通建設事業費 （ うち更新整備　）最大値テキスト"/>
        <xdr:cNvSpPr txBox="1"/>
      </xdr:nvSpPr>
      <xdr:spPr>
        <a:xfrm>
          <a:off x="10528300" y="1542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205,210</a:t>
          </a:r>
          <a:endParaRPr kumimoji="1" lang="ja-JP" altLang="en-US" sz="1000" b="1">
            <a:latin typeface="ＭＳ Ｐゴシック"/>
          </a:endParaRPr>
        </a:p>
      </xdr:txBody>
    </xdr:sp>
    <xdr:clientData/>
  </xdr:oneCellAnchor>
  <xdr:twoCellAnchor>
    <xdr:from>
      <xdr:col>15</xdr:col>
      <xdr:colOff>92075</xdr:colOff>
      <xdr:row>91</xdr:row>
      <xdr:rowOff>52775</xdr:rowOff>
    </xdr:from>
    <xdr:to>
      <xdr:col>15</xdr:col>
      <xdr:colOff>269875</xdr:colOff>
      <xdr:row>91</xdr:row>
      <xdr:rowOff>52775</xdr:rowOff>
    </xdr:to>
    <xdr:cxnSp macro="">
      <xdr:nvCxnSpPr>
        <xdr:cNvPr id="451" name="直線コネクタ 450"/>
        <xdr:cNvCxnSpPr/>
      </xdr:nvCxnSpPr>
      <xdr:spPr>
        <a:xfrm>
          <a:off x="10388600" y="1565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77698</xdr:rowOff>
    </xdr:from>
    <xdr:to>
      <xdr:col>15</xdr:col>
      <xdr:colOff>180975</xdr:colOff>
      <xdr:row>97</xdr:row>
      <xdr:rowOff>107051</xdr:rowOff>
    </xdr:to>
    <xdr:cxnSp macro="">
      <xdr:nvCxnSpPr>
        <xdr:cNvPr id="452" name="直線コネクタ 451"/>
        <xdr:cNvCxnSpPr/>
      </xdr:nvCxnSpPr>
      <xdr:spPr>
        <a:xfrm flipV="1">
          <a:off x="9639300" y="16708348"/>
          <a:ext cx="838200" cy="2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117017</xdr:rowOff>
    </xdr:from>
    <xdr:ext cx="534377" cy="259045"/>
    <xdr:sp macro="" textlink="">
      <xdr:nvSpPr>
        <xdr:cNvPr id="453" name="普通建設事業費 （ うち更新整備　）平均値テキスト"/>
        <xdr:cNvSpPr txBox="1"/>
      </xdr:nvSpPr>
      <xdr:spPr>
        <a:xfrm>
          <a:off x="10528300" y="16404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94140</xdr:rowOff>
    </xdr:from>
    <xdr:to>
      <xdr:col>15</xdr:col>
      <xdr:colOff>231775</xdr:colOff>
      <xdr:row>97</xdr:row>
      <xdr:rowOff>24290</xdr:rowOff>
    </xdr:to>
    <xdr:sp macro="" textlink="">
      <xdr:nvSpPr>
        <xdr:cNvPr id="454" name="フローチャート : 判断 453"/>
        <xdr:cNvSpPr/>
      </xdr:nvSpPr>
      <xdr:spPr>
        <a:xfrm>
          <a:off x="10426700" y="165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58266</xdr:rowOff>
    </xdr:from>
    <xdr:to>
      <xdr:col>14</xdr:col>
      <xdr:colOff>28575</xdr:colOff>
      <xdr:row>97</xdr:row>
      <xdr:rowOff>107051</xdr:rowOff>
    </xdr:to>
    <xdr:cxnSp macro="">
      <xdr:nvCxnSpPr>
        <xdr:cNvPr id="455" name="直線コネクタ 454"/>
        <xdr:cNvCxnSpPr/>
      </xdr:nvCxnSpPr>
      <xdr:spPr>
        <a:xfrm>
          <a:off x="8750300" y="16688916"/>
          <a:ext cx="889000" cy="4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137038</xdr:rowOff>
    </xdr:from>
    <xdr:to>
      <xdr:col>14</xdr:col>
      <xdr:colOff>79375</xdr:colOff>
      <xdr:row>97</xdr:row>
      <xdr:rowOff>67188</xdr:rowOff>
    </xdr:to>
    <xdr:sp macro="" textlink="">
      <xdr:nvSpPr>
        <xdr:cNvPr id="456" name="フローチャート : 判断 455"/>
        <xdr:cNvSpPr/>
      </xdr:nvSpPr>
      <xdr:spPr>
        <a:xfrm>
          <a:off x="9588500" y="165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83715</xdr:rowOff>
    </xdr:from>
    <xdr:ext cx="534377" cy="259045"/>
    <xdr:sp macro="" textlink="">
      <xdr:nvSpPr>
        <xdr:cNvPr id="457" name="テキスト ボックス 456"/>
        <xdr:cNvSpPr txBox="1"/>
      </xdr:nvSpPr>
      <xdr:spPr>
        <a:xfrm>
          <a:off x="9372111" y="163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110668</xdr:rowOff>
    </xdr:from>
    <xdr:to>
      <xdr:col>12</xdr:col>
      <xdr:colOff>561975</xdr:colOff>
      <xdr:row>97</xdr:row>
      <xdr:rowOff>40818</xdr:rowOff>
    </xdr:to>
    <xdr:sp macro="" textlink="">
      <xdr:nvSpPr>
        <xdr:cNvPr id="458" name="フローチャート : 判断 457"/>
        <xdr:cNvSpPr/>
      </xdr:nvSpPr>
      <xdr:spPr>
        <a:xfrm>
          <a:off x="8699500" y="1656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57345</xdr:rowOff>
    </xdr:from>
    <xdr:ext cx="534377" cy="259045"/>
    <xdr:sp macro="" textlink="">
      <xdr:nvSpPr>
        <xdr:cNvPr id="459" name="テキスト ボックス 458"/>
        <xdr:cNvSpPr txBox="1"/>
      </xdr:nvSpPr>
      <xdr:spPr>
        <a:xfrm>
          <a:off x="8483111" y="163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26898</xdr:rowOff>
    </xdr:from>
    <xdr:to>
      <xdr:col>15</xdr:col>
      <xdr:colOff>231775</xdr:colOff>
      <xdr:row>97</xdr:row>
      <xdr:rowOff>128498</xdr:rowOff>
    </xdr:to>
    <xdr:sp macro="" textlink="">
      <xdr:nvSpPr>
        <xdr:cNvPr id="465" name="円/楕円 464"/>
        <xdr:cNvSpPr/>
      </xdr:nvSpPr>
      <xdr:spPr>
        <a:xfrm>
          <a:off x="10426700" y="1665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113275</xdr:rowOff>
    </xdr:from>
    <xdr:ext cx="534377" cy="259045"/>
    <xdr:sp macro="" textlink="">
      <xdr:nvSpPr>
        <xdr:cNvPr id="466" name="普通建設事業費 （ うち更新整備　）該当値テキスト"/>
        <xdr:cNvSpPr txBox="1"/>
      </xdr:nvSpPr>
      <xdr:spPr>
        <a:xfrm>
          <a:off x="10528300" y="1657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20,849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56251</xdr:rowOff>
    </xdr:from>
    <xdr:to>
      <xdr:col>14</xdr:col>
      <xdr:colOff>79375</xdr:colOff>
      <xdr:row>97</xdr:row>
      <xdr:rowOff>157851</xdr:rowOff>
    </xdr:to>
    <xdr:sp macro="" textlink="">
      <xdr:nvSpPr>
        <xdr:cNvPr id="467" name="円/楕円 466"/>
        <xdr:cNvSpPr/>
      </xdr:nvSpPr>
      <xdr:spPr>
        <a:xfrm>
          <a:off x="9588500" y="1668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148978</xdr:rowOff>
    </xdr:from>
    <xdr:ext cx="534377" cy="259045"/>
    <xdr:sp macro="" textlink="">
      <xdr:nvSpPr>
        <xdr:cNvPr id="468" name="テキスト ボックス 467"/>
        <xdr:cNvSpPr txBox="1"/>
      </xdr:nvSpPr>
      <xdr:spPr>
        <a:xfrm>
          <a:off x="9372111" y="1677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15,713</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7466</xdr:rowOff>
    </xdr:from>
    <xdr:to>
      <xdr:col>12</xdr:col>
      <xdr:colOff>561975</xdr:colOff>
      <xdr:row>97</xdr:row>
      <xdr:rowOff>109066</xdr:rowOff>
    </xdr:to>
    <xdr:sp macro="" textlink="">
      <xdr:nvSpPr>
        <xdr:cNvPr id="469" name="円/楕円 468"/>
        <xdr:cNvSpPr/>
      </xdr:nvSpPr>
      <xdr:spPr>
        <a:xfrm>
          <a:off x="8699500" y="1663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100193</xdr:rowOff>
    </xdr:from>
    <xdr:ext cx="534377" cy="259045"/>
    <xdr:sp macro="" textlink="">
      <xdr:nvSpPr>
        <xdr:cNvPr id="470" name="テキスト ボックス 469"/>
        <xdr:cNvSpPr txBox="1"/>
      </xdr:nvSpPr>
      <xdr:spPr>
        <a:xfrm>
          <a:off x="8483111" y="1673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24,249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1" name="直線コネクタ 48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2" name="テキスト ボックス 48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3" name="直線コネクタ 48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84" name="テキスト ボックス 48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5" name="直線コネクタ 48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6" name="テキスト ボックス 48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7" name="直線コネクタ 48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8" name="テキスト ボックス 48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0" name="テキスト ボックス 48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101273</xdr:rowOff>
    </xdr:from>
    <xdr:to>
      <xdr:col>23</xdr:col>
      <xdr:colOff>516889</xdr:colOff>
      <xdr:row>38</xdr:row>
      <xdr:rowOff>139700</xdr:rowOff>
    </xdr:to>
    <xdr:cxnSp macro="">
      <xdr:nvCxnSpPr>
        <xdr:cNvPr id="492" name="直線コネクタ 491"/>
        <xdr:cNvCxnSpPr/>
      </xdr:nvCxnSpPr>
      <xdr:spPr>
        <a:xfrm flipV="1">
          <a:off x="16317595" y="5244773"/>
          <a:ext cx="1269" cy="141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4" name="直線コネクタ 49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47950</xdr:rowOff>
    </xdr:from>
    <xdr:ext cx="534377" cy="259045"/>
    <xdr:sp macro="" textlink="">
      <xdr:nvSpPr>
        <xdr:cNvPr id="495" name="災害復旧事業費最大値テキスト"/>
        <xdr:cNvSpPr txBox="1"/>
      </xdr:nvSpPr>
      <xdr:spPr>
        <a:xfrm>
          <a:off x="16370300" y="50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30</xdr:row>
      <xdr:rowOff>101273</xdr:rowOff>
    </xdr:from>
    <xdr:to>
      <xdr:col>23</xdr:col>
      <xdr:colOff>606425</xdr:colOff>
      <xdr:row>30</xdr:row>
      <xdr:rowOff>101273</xdr:rowOff>
    </xdr:to>
    <xdr:cxnSp macro="">
      <xdr:nvCxnSpPr>
        <xdr:cNvPr id="496" name="直線コネクタ 495"/>
        <xdr:cNvCxnSpPr/>
      </xdr:nvCxnSpPr>
      <xdr:spPr>
        <a:xfrm>
          <a:off x="16230600" y="524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114645</xdr:rowOff>
    </xdr:from>
    <xdr:to>
      <xdr:col>23</xdr:col>
      <xdr:colOff>517525</xdr:colOff>
      <xdr:row>37</xdr:row>
      <xdr:rowOff>125092</xdr:rowOff>
    </xdr:to>
    <xdr:cxnSp macro="">
      <xdr:nvCxnSpPr>
        <xdr:cNvPr id="497" name="直線コネクタ 496"/>
        <xdr:cNvCxnSpPr/>
      </xdr:nvCxnSpPr>
      <xdr:spPr>
        <a:xfrm>
          <a:off x="15481300" y="6458295"/>
          <a:ext cx="838200" cy="1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142811</xdr:rowOff>
    </xdr:from>
    <xdr:ext cx="469744" cy="259045"/>
    <xdr:sp macro="" textlink="">
      <xdr:nvSpPr>
        <xdr:cNvPr id="498" name="災害復旧事業費平均値テキスト"/>
        <xdr:cNvSpPr txBox="1"/>
      </xdr:nvSpPr>
      <xdr:spPr>
        <a:xfrm>
          <a:off x="16370300" y="6486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164384</xdr:rowOff>
    </xdr:from>
    <xdr:to>
      <xdr:col>23</xdr:col>
      <xdr:colOff>568325</xdr:colOff>
      <xdr:row>38</xdr:row>
      <xdr:rowOff>94534</xdr:rowOff>
    </xdr:to>
    <xdr:sp macro="" textlink="">
      <xdr:nvSpPr>
        <xdr:cNvPr id="499" name="フローチャート : 判断 498"/>
        <xdr:cNvSpPr/>
      </xdr:nvSpPr>
      <xdr:spPr>
        <a:xfrm>
          <a:off x="16268700" y="650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114645</xdr:rowOff>
    </xdr:from>
    <xdr:to>
      <xdr:col>22</xdr:col>
      <xdr:colOff>365125</xdr:colOff>
      <xdr:row>38</xdr:row>
      <xdr:rowOff>103970</xdr:rowOff>
    </xdr:to>
    <xdr:cxnSp macro="">
      <xdr:nvCxnSpPr>
        <xdr:cNvPr id="500" name="直線コネクタ 499"/>
        <xdr:cNvCxnSpPr/>
      </xdr:nvCxnSpPr>
      <xdr:spPr>
        <a:xfrm flipV="1">
          <a:off x="14592300" y="6458295"/>
          <a:ext cx="889000" cy="16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146804</xdr:rowOff>
    </xdr:from>
    <xdr:to>
      <xdr:col>22</xdr:col>
      <xdr:colOff>415925</xdr:colOff>
      <xdr:row>38</xdr:row>
      <xdr:rowOff>76954</xdr:rowOff>
    </xdr:to>
    <xdr:sp macro="" textlink="">
      <xdr:nvSpPr>
        <xdr:cNvPr id="501" name="フローチャート : 判断 500"/>
        <xdr:cNvSpPr/>
      </xdr:nvSpPr>
      <xdr:spPr>
        <a:xfrm>
          <a:off x="15430500" y="649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68081</xdr:rowOff>
    </xdr:from>
    <xdr:ext cx="469744" cy="259045"/>
    <xdr:sp macro="" textlink="">
      <xdr:nvSpPr>
        <xdr:cNvPr id="502" name="テキスト ボックス 501"/>
        <xdr:cNvSpPr txBox="1"/>
      </xdr:nvSpPr>
      <xdr:spPr>
        <a:xfrm>
          <a:off x="15246427" y="658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98918</xdr:rowOff>
    </xdr:from>
    <xdr:to>
      <xdr:col>21</xdr:col>
      <xdr:colOff>161925</xdr:colOff>
      <xdr:row>38</xdr:row>
      <xdr:rowOff>103970</xdr:rowOff>
    </xdr:to>
    <xdr:cxnSp macro="">
      <xdr:nvCxnSpPr>
        <xdr:cNvPr id="503" name="直線コネクタ 502"/>
        <xdr:cNvCxnSpPr/>
      </xdr:nvCxnSpPr>
      <xdr:spPr>
        <a:xfrm>
          <a:off x="13703300" y="6614018"/>
          <a:ext cx="889000" cy="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74933</xdr:rowOff>
    </xdr:from>
    <xdr:to>
      <xdr:col>21</xdr:col>
      <xdr:colOff>212725</xdr:colOff>
      <xdr:row>38</xdr:row>
      <xdr:rowOff>5083</xdr:rowOff>
    </xdr:to>
    <xdr:sp macro="" textlink="">
      <xdr:nvSpPr>
        <xdr:cNvPr id="504" name="フローチャート : 判断 503"/>
        <xdr:cNvSpPr/>
      </xdr:nvSpPr>
      <xdr:spPr>
        <a:xfrm>
          <a:off x="14541500" y="641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21610</xdr:rowOff>
    </xdr:from>
    <xdr:ext cx="469744" cy="259045"/>
    <xdr:sp macro="" textlink="">
      <xdr:nvSpPr>
        <xdr:cNvPr id="505" name="テキスト ボックス 504"/>
        <xdr:cNvSpPr txBox="1"/>
      </xdr:nvSpPr>
      <xdr:spPr>
        <a:xfrm>
          <a:off x="14357427" y="619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7866</xdr:rowOff>
    </xdr:from>
    <xdr:to>
      <xdr:col>19</xdr:col>
      <xdr:colOff>644525</xdr:colOff>
      <xdr:row>38</xdr:row>
      <xdr:rowOff>98918</xdr:rowOff>
    </xdr:to>
    <xdr:cxnSp macro="">
      <xdr:nvCxnSpPr>
        <xdr:cNvPr id="506" name="直線コネクタ 505"/>
        <xdr:cNvCxnSpPr/>
      </xdr:nvCxnSpPr>
      <xdr:spPr>
        <a:xfrm>
          <a:off x="12814300" y="6522966"/>
          <a:ext cx="889000" cy="9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79550</xdr:rowOff>
    </xdr:from>
    <xdr:to>
      <xdr:col>20</xdr:col>
      <xdr:colOff>9525</xdr:colOff>
      <xdr:row>38</xdr:row>
      <xdr:rowOff>9700</xdr:rowOff>
    </xdr:to>
    <xdr:sp macro="" textlink="">
      <xdr:nvSpPr>
        <xdr:cNvPr id="507" name="フローチャート : 判断 506"/>
        <xdr:cNvSpPr/>
      </xdr:nvSpPr>
      <xdr:spPr>
        <a:xfrm>
          <a:off x="13652500" y="642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26227</xdr:rowOff>
    </xdr:from>
    <xdr:ext cx="469744" cy="259045"/>
    <xdr:sp macro="" textlink="">
      <xdr:nvSpPr>
        <xdr:cNvPr id="508" name="テキスト ボックス 507"/>
        <xdr:cNvSpPr txBox="1"/>
      </xdr:nvSpPr>
      <xdr:spPr>
        <a:xfrm>
          <a:off x="13468427" y="619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4204</xdr:rowOff>
    </xdr:from>
    <xdr:to>
      <xdr:col>18</xdr:col>
      <xdr:colOff>492125</xdr:colOff>
      <xdr:row>37</xdr:row>
      <xdr:rowOff>105804</xdr:rowOff>
    </xdr:to>
    <xdr:sp macro="" textlink="">
      <xdr:nvSpPr>
        <xdr:cNvPr id="509" name="フローチャート : 判断 508"/>
        <xdr:cNvSpPr/>
      </xdr:nvSpPr>
      <xdr:spPr>
        <a:xfrm>
          <a:off x="12763500" y="634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122331</xdr:rowOff>
    </xdr:from>
    <xdr:ext cx="534377" cy="259045"/>
    <xdr:sp macro="" textlink="">
      <xdr:nvSpPr>
        <xdr:cNvPr id="510" name="テキスト ボックス 509"/>
        <xdr:cNvSpPr txBox="1"/>
      </xdr:nvSpPr>
      <xdr:spPr>
        <a:xfrm>
          <a:off x="12547111" y="612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74292</xdr:rowOff>
    </xdr:from>
    <xdr:to>
      <xdr:col>23</xdr:col>
      <xdr:colOff>568325</xdr:colOff>
      <xdr:row>38</xdr:row>
      <xdr:rowOff>4442</xdr:rowOff>
    </xdr:to>
    <xdr:sp macro="" textlink="">
      <xdr:nvSpPr>
        <xdr:cNvPr id="516" name="円/楕円 515"/>
        <xdr:cNvSpPr/>
      </xdr:nvSpPr>
      <xdr:spPr>
        <a:xfrm>
          <a:off x="16268700" y="641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97169</xdr:rowOff>
    </xdr:from>
    <xdr:ext cx="469744" cy="259045"/>
    <xdr:sp macro="" textlink="">
      <xdr:nvSpPr>
        <xdr:cNvPr id="517" name="災害復旧事業費該当値テキスト"/>
        <xdr:cNvSpPr txBox="1"/>
      </xdr:nvSpPr>
      <xdr:spPr>
        <a:xfrm>
          <a:off x="16370300" y="626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8,139</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63845</xdr:rowOff>
    </xdr:from>
    <xdr:to>
      <xdr:col>22</xdr:col>
      <xdr:colOff>415925</xdr:colOff>
      <xdr:row>37</xdr:row>
      <xdr:rowOff>165446</xdr:rowOff>
    </xdr:to>
    <xdr:sp macro="" textlink="">
      <xdr:nvSpPr>
        <xdr:cNvPr id="518" name="円/楕円 517"/>
        <xdr:cNvSpPr/>
      </xdr:nvSpPr>
      <xdr:spPr>
        <a:xfrm>
          <a:off x="15430500" y="64074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10522</xdr:rowOff>
    </xdr:from>
    <xdr:ext cx="469744" cy="259045"/>
    <xdr:sp macro="" textlink="">
      <xdr:nvSpPr>
        <xdr:cNvPr id="519" name="テキスト ボックス 518"/>
        <xdr:cNvSpPr txBox="1"/>
      </xdr:nvSpPr>
      <xdr:spPr>
        <a:xfrm>
          <a:off x="15246427" y="6182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8,596</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53170</xdr:rowOff>
    </xdr:from>
    <xdr:to>
      <xdr:col>21</xdr:col>
      <xdr:colOff>212725</xdr:colOff>
      <xdr:row>38</xdr:row>
      <xdr:rowOff>154770</xdr:rowOff>
    </xdr:to>
    <xdr:sp macro="" textlink="">
      <xdr:nvSpPr>
        <xdr:cNvPr id="520" name="円/楕円 519"/>
        <xdr:cNvSpPr/>
      </xdr:nvSpPr>
      <xdr:spPr>
        <a:xfrm>
          <a:off x="14541500" y="656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145897</xdr:rowOff>
    </xdr:from>
    <xdr:ext cx="469744" cy="259045"/>
    <xdr:sp macro="" textlink="">
      <xdr:nvSpPr>
        <xdr:cNvPr id="521" name="テキスト ボックス 520"/>
        <xdr:cNvSpPr txBox="1"/>
      </xdr:nvSpPr>
      <xdr:spPr>
        <a:xfrm>
          <a:off x="14357427" y="666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48118</xdr:rowOff>
    </xdr:from>
    <xdr:to>
      <xdr:col>20</xdr:col>
      <xdr:colOff>9525</xdr:colOff>
      <xdr:row>38</xdr:row>
      <xdr:rowOff>149718</xdr:rowOff>
    </xdr:to>
    <xdr:sp macro="" textlink="">
      <xdr:nvSpPr>
        <xdr:cNvPr id="522" name="円/楕円 521"/>
        <xdr:cNvSpPr/>
      </xdr:nvSpPr>
      <xdr:spPr>
        <a:xfrm>
          <a:off x="13652500" y="656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140845</xdr:rowOff>
    </xdr:from>
    <xdr:ext cx="469744" cy="259045"/>
    <xdr:sp macro="" textlink="">
      <xdr:nvSpPr>
        <xdr:cNvPr id="523" name="テキスト ボックス 522"/>
        <xdr:cNvSpPr txBox="1"/>
      </xdr:nvSpPr>
      <xdr:spPr>
        <a:xfrm>
          <a:off x="13468427" y="665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1,784</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128516</xdr:rowOff>
    </xdr:from>
    <xdr:to>
      <xdr:col>18</xdr:col>
      <xdr:colOff>492125</xdr:colOff>
      <xdr:row>38</xdr:row>
      <xdr:rowOff>58666</xdr:rowOff>
    </xdr:to>
    <xdr:sp macro="" textlink="">
      <xdr:nvSpPr>
        <xdr:cNvPr id="524" name="円/楕円 523"/>
        <xdr:cNvSpPr/>
      </xdr:nvSpPr>
      <xdr:spPr>
        <a:xfrm>
          <a:off x="12763500" y="647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49793</xdr:rowOff>
    </xdr:from>
    <xdr:ext cx="469744" cy="259045"/>
    <xdr:sp macro="" textlink="">
      <xdr:nvSpPr>
        <xdr:cNvPr id="525" name="テキスト ボックス 524"/>
        <xdr:cNvSpPr txBox="1"/>
      </xdr:nvSpPr>
      <xdr:spPr>
        <a:xfrm>
          <a:off x="12579427" y="656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39" name="テキスト ボックス 53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41" name="テキスト ボックス 54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3" name="テキスト ボックス 54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45" name="テキスト ボックス 544"/>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47" name="テキスト ボックス 54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133350</xdr:rowOff>
    </xdr:from>
    <xdr:to>
      <xdr:col>23</xdr:col>
      <xdr:colOff>516889</xdr:colOff>
      <xdr:row>59</xdr:row>
      <xdr:rowOff>44450</xdr:rowOff>
    </xdr:to>
    <xdr:cxnSp macro="">
      <xdr:nvCxnSpPr>
        <xdr:cNvPr id="549" name="直線コネクタ 548"/>
        <xdr:cNvCxnSpPr/>
      </xdr:nvCxnSpPr>
      <xdr:spPr>
        <a:xfrm flipV="1">
          <a:off x="16317595" y="853440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0"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80027</xdr:rowOff>
    </xdr:from>
    <xdr:ext cx="378565" cy="259045"/>
    <xdr:sp macro="" textlink="">
      <xdr:nvSpPr>
        <xdr:cNvPr id="552" name="失業対策事業費最大値テキスト"/>
        <xdr:cNvSpPr txBox="1"/>
      </xdr:nvSpPr>
      <xdr:spPr>
        <a:xfrm>
          <a:off x="16370300"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a:t>
          </a:r>
          <a:endParaRPr kumimoji="1" lang="ja-JP" altLang="en-US" sz="1000" b="1">
            <a:latin typeface="ＭＳ Ｐゴシック"/>
          </a:endParaRPr>
        </a:p>
      </xdr:txBody>
    </xdr:sp>
    <xdr:clientData/>
  </xdr:oneCellAnchor>
  <xdr:twoCellAnchor>
    <xdr:from>
      <xdr:col>23</xdr:col>
      <xdr:colOff>428625</xdr:colOff>
      <xdr:row>49</xdr:row>
      <xdr:rowOff>133350</xdr:rowOff>
    </xdr:from>
    <xdr:to>
      <xdr:col>23</xdr:col>
      <xdr:colOff>606425</xdr:colOff>
      <xdr:row>49</xdr:row>
      <xdr:rowOff>133350</xdr:rowOff>
    </xdr:to>
    <xdr:cxnSp macro="">
      <xdr:nvCxnSpPr>
        <xdr:cNvPr id="553" name="直線コネクタ 552"/>
        <xdr:cNvCxnSpPr/>
      </xdr:nvCxnSpPr>
      <xdr:spPr>
        <a:xfrm>
          <a:off x="16230600" y="85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3827</xdr:rowOff>
    </xdr:from>
    <xdr:ext cx="249299" cy="259045"/>
    <xdr:sp macro="" textlink="">
      <xdr:nvSpPr>
        <xdr:cNvPr id="555"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152400</xdr:rowOff>
    </xdr:from>
    <xdr:to>
      <xdr:col>23</xdr:col>
      <xdr:colOff>568325</xdr:colOff>
      <xdr:row>59</xdr:row>
      <xdr:rowOff>82550</xdr:rowOff>
    </xdr:to>
    <xdr:sp macro="" textlink="">
      <xdr:nvSpPr>
        <xdr:cNvPr id="556" name="フローチャート : 判断 555"/>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8" name="フローチャート : 判断 557"/>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9" name="テキスト ボックス 55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127000</xdr:rowOff>
    </xdr:from>
    <xdr:to>
      <xdr:col>21</xdr:col>
      <xdr:colOff>212725</xdr:colOff>
      <xdr:row>59</xdr:row>
      <xdr:rowOff>57150</xdr:rowOff>
    </xdr:to>
    <xdr:sp macro="" textlink="">
      <xdr:nvSpPr>
        <xdr:cNvPr id="561" name="フローチャート : 判断 560"/>
        <xdr:cNvSpPr/>
      </xdr:nvSpPr>
      <xdr:spPr>
        <a:xfrm>
          <a:off x="14541500" y="1007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73677</xdr:rowOff>
    </xdr:from>
    <xdr:ext cx="249299" cy="259045"/>
    <xdr:sp macro="" textlink="">
      <xdr:nvSpPr>
        <xdr:cNvPr id="562" name="テキスト ボックス 561"/>
        <xdr:cNvSpPr txBox="1"/>
      </xdr:nvSpPr>
      <xdr:spPr>
        <a:xfrm>
          <a:off x="14467649" y="9846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88900</xdr:rowOff>
    </xdr:from>
    <xdr:to>
      <xdr:col>20</xdr:col>
      <xdr:colOff>9525</xdr:colOff>
      <xdr:row>59</xdr:row>
      <xdr:rowOff>19050</xdr:rowOff>
    </xdr:to>
    <xdr:sp macro="" textlink="">
      <xdr:nvSpPr>
        <xdr:cNvPr id="564" name="フローチャート : 判断 563"/>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35577</xdr:rowOff>
    </xdr:from>
    <xdr:ext cx="249299" cy="259045"/>
    <xdr:sp macro="" textlink="">
      <xdr:nvSpPr>
        <xdr:cNvPr id="565" name="テキスト ボックス 564"/>
        <xdr:cNvSpPr txBox="1"/>
      </xdr:nvSpPr>
      <xdr:spPr>
        <a:xfrm>
          <a:off x="1357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50800</xdr:rowOff>
    </xdr:from>
    <xdr:to>
      <xdr:col>18</xdr:col>
      <xdr:colOff>492125</xdr:colOff>
      <xdr:row>58</xdr:row>
      <xdr:rowOff>152400</xdr:rowOff>
    </xdr:to>
    <xdr:sp macro="" textlink="">
      <xdr:nvSpPr>
        <xdr:cNvPr id="566" name="フローチャート : 判断 565"/>
        <xdr:cNvSpPr/>
      </xdr:nvSpPr>
      <xdr:spPr>
        <a:xfrm>
          <a:off x="127635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56</xdr:row>
      <xdr:rowOff>168927</xdr:rowOff>
    </xdr:from>
    <xdr:ext cx="249299" cy="259045"/>
    <xdr:sp macro="" textlink="">
      <xdr:nvSpPr>
        <xdr:cNvPr id="567" name="テキスト ボックス 566"/>
        <xdr:cNvSpPr txBox="1"/>
      </xdr:nvSpPr>
      <xdr:spPr>
        <a:xfrm>
          <a:off x="12689649" y="9770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130827</xdr:rowOff>
    </xdr:from>
    <xdr:ext cx="249299" cy="259045"/>
    <xdr:sp macro="" textlink="">
      <xdr:nvSpPr>
        <xdr:cNvPr id="574"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6" name="テキスト ボックス 575"/>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78" name="テキスト ボックス 577"/>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80" name="テキスト ボックス 579"/>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82" name="テキスト ボックス 581"/>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6" name="テキスト ボックス 59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8" name="テキスト ボックス 59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0" name="テキスト ボックス 59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142965</xdr:rowOff>
    </xdr:from>
    <xdr:to>
      <xdr:col>23</xdr:col>
      <xdr:colOff>516889</xdr:colOff>
      <xdr:row>78</xdr:row>
      <xdr:rowOff>133296</xdr:rowOff>
    </xdr:to>
    <xdr:cxnSp macro="">
      <xdr:nvCxnSpPr>
        <xdr:cNvPr id="606" name="直線コネクタ 605"/>
        <xdr:cNvCxnSpPr/>
      </xdr:nvCxnSpPr>
      <xdr:spPr>
        <a:xfrm flipV="1">
          <a:off x="16317595" y="11973015"/>
          <a:ext cx="1269" cy="153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137123</xdr:rowOff>
    </xdr:from>
    <xdr:ext cx="534377" cy="259045"/>
    <xdr:sp macro="" textlink="">
      <xdr:nvSpPr>
        <xdr:cNvPr id="607" name="公債費最小値テキスト"/>
        <xdr:cNvSpPr txBox="1"/>
      </xdr:nvSpPr>
      <xdr:spPr>
        <a:xfrm>
          <a:off x="16370300" y="135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78</xdr:row>
      <xdr:rowOff>133296</xdr:rowOff>
    </xdr:from>
    <xdr:to>
      <xdr:col>23</xdr:col>
      <xdr:colOff>606425</xdr:colOff>
      <xdr:row>78</xdr:row>
      <xdr:rowOff>133296</xdr:rowOff>
    </xdr:to>
    <xdr:cxnSp macro="">
      <xdr:nvCxnSpPr>
        <xdr:cNvPr id="608" name="直線コネクタ 607"/>
        <xdr:cNvCxnSpPr/>
      </xdr:nvCxnSpPr>
      <xdr:spPr>
        <a:xfrm>
          <a:off x="16230600" y="135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89642</xdr:rowOff>
    </xdr:from>
    <xdr:ext cx="599010" cy="259045"/>
    <xdr:sp macro="" textlink="">
      <xdr:nvSpPr>
        <xdr:cNvPr id="609" name="公債費最大値テキスト"/>
        <xdr:cNvSpPr txBox="1"/>
      </xdr:nvSpPr>
      <xdr:spPr>
        <a:xfrm>
          <a:off x="16370300" y="1174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424,143</a:t>
          </a:r>
          <a:endParaRPr kumimoji="1" lang="ja-JP" altLang="en-US" sz="1000" b="1">
            <a:latin typeface="ＭＳ Ｐゴシック"/>
          </a:endParaRPr>
        </a:p>
      </xdr:txBody>
    </xdr:sp>
    <xdr:clientData/>
  </xdr:oneCellAnchor>
  <xdr:twoCellAnchor>
    <xdr:from>
      <xdr:col>23</xdr:col>
      <xdr:colOff>428625</xdr:colOff>
      <xdr:row>69</xdr:row>
      <xdr:rowOff>142965</xdr:rowOff>
    </xdr:from>
    <xdr:to>
      <xdr:col>23</xdr:col>
      <xdr:colOff>606425</xdr:colOff>
      <xdr:row>69</xdr:row>
      <xdr:rowOff>142965</xdr:rowOff>
    </xdr:to>
    <xdr:cxnSp macro="">
      <xdr:nvCxnSpPr>
        <xdr:cNvPr id="610" name="直線コネクタ 609"/>
        <xdr:cNvCxnSpPr/>
      </xdr:nvCxnSpPr>
      <xdr:spPr>
        <a:xfrm>
          <a:off x="16230600" y="1197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43802</xdr:rowOff>
    </xdr:from>
    <xdr:to>
      <xdr:col>23</xdr:col>
      <xdr:colOff>517525</xdr:colOff>
      <xdr:row>77</xdr:row>
      <xdr:rowOff>47681</xdr:rowOff>
    </xdr:to>
    <xdr:cxnSp macro="">
      <xdr:nvCxnSpPr>
        <xdr:cNvPr id="611" name="直線コネクタ 610"/>
        <xdr:cNvCxnSpPr/>
      </xdr:nvCxnSpPr>
      <xdr:spPr>
        <a:xfrm>
          <a:off x="15481300" y="13245452"/>
          <a:ext cx="838200" cy="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44993</xdr:rowOff>
    </xdr:from>
    <xdr:ext cx="534377" cy="259045"/>
    <xdr:sp macro="" textlink="">
      <xdr:nvSpPr>
        <xdr:cNvPr id="612" name="公債費平均値テキスト"/>
        <xdr:cNvSpPr txBox="1"/>
      </xdr:nvSpPr>
      <xdr:spPr>
        <a:xfrm>
          <a:off x="16370300" y="13246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70,862</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66566</xdr:rowOff>
    </xdr:from>
    <xdr:to>
      <xdr:col>23</xdr:col>
      <xdr:colOff>568325</xdr:colOff>
      <xdr:row>77</xdr:row>
      <xdr:rowOff>168166</xdr:rowOff>
    </xdr:to>
    <xdr:sp macro="" textlink="">
      <xdr:nvSpPr>
        <xdr:cNvPr id="613" name="フローチャート : 判断 612"/>
        <xdr:cNvSpPr/>
      </xdr:nvSpPr>
      <xdr:spPr>
        <a:xfrm>
          <a:off x="162687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68822</xdr:rowOff>
    </xdr:from>
    <xdr:to>
      <xdr:col>22</xdr:col>
      <xdr:colOff>365125</xdr:colOff>
      <xdr:row>77</xdr:row>
      <xdr:rowOff>43802</xdr:rowOff>
    </xdr:to>
    <xdr:cxnSp macro="">
      <xdr:nvCxnSpPr>
        <xdr:cNvPr id="614" name="直線コネクタ 613"/>
        <xdr:cNvCxnSpPr/>
      </xdr:nvCxnSpPr>
      <xdr:spPr>
        <a:xfrm>
          <a:off x="14592300" y="13099022"/>
          <a:ext cx="8890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67419</xdr:rowOff>
    </xdr:from>
    <xdr:to>
      <xdr:col>22</xdr:col>
      <xdr:colOff>415925</xdr:colOff>
      <xdr:row>77</xdr:row>
      <xdr:rowOff>169019</xdr:rowOff>
    </xdr:to>
    <xdr:sp macro="" textlink="">
      <xdr:nvSpPr>
        <xdr:cNvPr id="615" name="フローチャート : 判断 614"/>
        <xdr:cNvSpPr/>
      </xdr:nvSpPr>
      <xdr:spPr>
        <a:xfrm>
          <a:off x="15430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160146</xdr:rowOff>
    </xdr:from>
    <xdr:ext cx="534377" cy="259045"/>
    <xdr:sp macro="" textlink="">
      <xdr:nvSpPr>
        <xdr:cNvPr id="616" name="テキスト ボックス 615"/>
        <xdr:cNvSpPr txBox="1"/>
      </xdr:nvSpPr>
      <xdr:spPr>
        <a:xfrm>
          <a:off x="15214111" y="133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68822</xdr:rowOff>
    </xdr:from>
    <xdr:to>
      <xdr:col>21</xdr:col>
      <xdr:colOff>161925</xdr:colOff>
      <xdr:row>77</xdr:row>
      <xdr:rowOff>71668</xdr:rowOff>
    </xdr:to>
    <xdr:cxnSp macro="">
      <xdr:nvCxnSpPr>
        <xdr:cNvPr id="617" name="直線コネクタ 616"/>
        <xdr:cNvCxnSpPr/>
      </xdr:nvCxnSpPr>
      <xdr:spPr>
        <a:xfrm flipV="1">
          <a:off x="13703300" y="13099022"/>
          <a:ext cx="889000" cy="1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78301</xdr:rowOff>
    </xdr:from>
    <xdr:to>
      <xdr:col>21</xdr:col>
      <xdr:colOff>212725</xdr:colOff>
      <xdr:row>78</xdr:row>
      <xdr:rowOff>8451</xdr:rowOff>
    </xdr:to>
    <xdr:sp macro="" textlink="">
      <xdr:nvSpPr>
        <xdr:cNvPr id="618" name="フローチャート : 判断 617"/>
        <xdr:cNvSpPr/>
      </xdr:nvSpPr>
      <xdr:spPr>
        <a:xfrm>
          <a:off x="14541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171028</xdr:rowOff>
    </xdr:from>
    <xdr:ext cx="534377" cy="259045"/>
    <xdr:sp macro="" textlink="">
      <xdr:nvSpPr>
        <xdr:cNvPr id="619" name="テキスト ボックス 618"/>
        <xdr:cNvSpPr txBox="1"/>
      </xdr:nvSpPr>
      <xdr:spPr>
        <a:xfrm>
          <a:off x="14325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71668</xdr:rowOff>
    </xdr:from>
    <xdr:to>
      <xdr:col>19</xdr:col>
      <xdr:colOff>644525</xdr:colOff>
      <xdr:row>77</xdr:row>
      <xdr:rowOff>79484</xdr:rowOff>
    </xdr:to>
    <xdr:cxnSp macro="">
      <xdr:nvCxnSpPr>
        <xdr:cNvPr id="620" name="直線コネクタ 619"/>
        <xdr:cNvCxnSpPr/>
      </xdr:nvCxnSpPr>
      <xdr:spPr>
        <a:xfrm flipV="1">
          <a:off x="12814300" y="13273318"/>
          <a:ext cx="889000" cy="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76251</xdr:rowOff>
    </xdr:from>
    <xdr:to>
      <xdr:col>20</xdr:col>
      <xdr:colOff>9525</xdr:colOff>
      <xdr:row>78</xdr:row>
      <xdr:rowOff>6401</xdr:rowOff>
    </xdr:to>
    <xdr:sp macro="" textlink="">
      <xdr:nvSpPr>
        <xdr:cNvPr id="621" name="フローチャート : 判断 620"/>
        <xdr:cNvSpPr/>
      </xdr:nvSpPr>
      <xdr:spPr>
        <a:xfrm>
          <a:off x="13652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168978</xdr:rowOff>
    </xdr:from>
    <xdr:ext cx="534377" cy="259045"/>
    <xdr:sp macro="" textlink="">
      <xdr:nvSpPr>
        <xdr:cNvPr id="622" name="テキスト ボックス 621"/>
        <xdr:cNvSpPr txBox="1"/>
      </xdr:nvSpPr>
      <xdr:spPr>
        <a:xfrm>
          <a:off x="13436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75439</xdr:rowOff>
    </xdr:from>
    <xdr:to>
      <xdr:col>18</xdr:col>
      <xdr:colOff>492125</xdr:colOff>
      <xdr:row>78</xdr:row>
      <xdr:rowOff>5589</xdr:rowOff>
    </xdr:to>
    <xdr:sp macro="" textlink="">
      <xdr:nvSpPr>
        <xdr:cNvPr id="623" name="フローチャート : 判断 622"/>
        <xdr:cNvSpPr/>
      </xdr:nvSpPr>
      <xdr:spPr>
        <a:xfrm>
          <a:off x="12763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168166</xdr:rowOff>
    </xdr:from>
    <xdr:ext cx="534377" cy="259045"/>
    <xdr:sp macro="" textlink="">
      <xdr:nvSpPr>
        <xdr:cNvPr id="624" name="テキスト ボックス 623"/>
        <xdr:cNvSpPr txBox="1"/>
      </xdr:nvSpPr>
      <xdr:spPr>
        <a:xfrm>
          <a:off x="12547111" y="13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168331</xdr:rowOff>
    </xdr:from>
    <xdr:to>
      <xdr:col>23</xdr:col>
      <xdr:colOff>568325</xdr:colOff>
      <xdr:row>77</xdr:row>
      <xdr:rowOff>98481</xdr:rowOff>
    </xdr:to>
    <xdr:sp macro="" textlink="">
      <xdr:nvSpPr>
        <xdr:cNvPr id="630" name="円/楕円 629"/>
        <xdr:cNvSpPr/>
      </xdr:nvSpPr>
      <xdr:spPr>
        <a:xfrm>
          <a:off x="16268700" y="1319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19758</xdr:rowOff>
    </xdr:from>
    <xdr:ext cx="534377" cy="259045"/>
    <xdr:sp macro="" textlink="">
      <xdr:nvSpPr>
        <xdr:cNvPr id="631" name="公債費該当値テキスト"/>
        <xdr:cNvSpPr txBox="1"/>
      </xdr:nvSpPr>
      <xdr:spPr>
        <a:xfrm>
          <a:off x="16370300" y="1304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89,152</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164452</xdr:rowOff>
    </xdr:from>
    <xdr:to>
      <xdr:col>22</xdr:col>
      <xdr:colOff>415925</xdr:colOff>
      <xdr:row>77</xdr:row>
      <xdr:rowOff>94602</xdr:rowOff>
    </xdr:to>
    <xdr:sp macro="" textlink="">
      <xdr:nvSpPr>
        <xdr:cNvPr id="632" name="円/楕円 631"/>
        <xdr:cNvSpPr/>
      </xdr:nvSpPr>
      <xdr:spPr>
        <a:xfrm>
          <a:off x="154305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111129</xdr:rowOff>
    </xdr:from>
    <xdr:ext cx="534377" cy="259045"/>
    <xdr:sp macro="" textlink="">
      <xdr:nvSpPr>
        <xdr:cNvPr id="633" name="テキスト ボックス 632"/>
        <xdr:cNvSpPr txBox="1"/>
      </xdr:nvSpPr>
      <xdr:spPr>
        <a:xfrm>
          <a:off x="15214111" y="1296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90,170</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18022</xdr:rowOff>
    </xdr:from>
    <xdr:to>
      <xdr:col>21</xdr:col>
      <xdr:colOff>212725</xdr:colOff>
      <xdr:row>76</xdr:row>
      <xdr:rowOff>119622</xdr:rowOff>
    </xdr:to>
    <xdr:sp macro="" textlink="">
      <xdr:nvSpPr>
        <xdr:cNvPr id="634" name="円/楕円 633"/>
        <xdr:cNvSpPr/>
      </xdr:nvSpPr>
      <xdr:spPr>
        <a:xfrm>
          <a:off x="14541500" y="1304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74</xdr:row>
      <xdr:rowOff>136150</xdr:rowOff>
    </xdr:from>
    <xdr:ext cx="599010" cy="259045"/>
    <xdr:sp macro="" textlink="">
      <xdr:nvSpPr>
        <xdr:cNvPr id="635" name="テキスト ボックス 634"/>
        <xdr:cNvSpPr txBox="1"/>
      </xdr:nvSpPr>
      <xdr:spPr>
        <a:xfrm>
          <a:off x="14292794" y="12823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128,603</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20868</xdr:rowOff>
    </xdr:from>
    <xdr:to>
      <xdr:col>20</xdr:col>
      <xdr:colOff>9525</xdr:colOff>
      <xdr:row>77</xdr:row>
      <xdr:rowOff>122468</xdr:rowOff>
    </xdr:to>
    <xdr:sp macro="" textlink="">
      <xdr:nvSpPr>
        <xdr:cNvPr id="636" name="円/楕円 635"/>
        <xdr:cNvSpPr/>
      </xdr:nvSpPr>
      <xdr:spPr>
        <a:xfrm>
          <a:off x="13652500" y="1322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138995</xdr:rowOff>
    </xdr:from>
    <xdr:ext cx="534377" cy="259045"/>
    <xdr:sp macro="" textlink="">
      <xdr:nvSpPr>
        <xdr:cNvPr id="637" name="テキスト ボックス 636"/>
        <xdr:cNvSpPr txBox="1"/>
      </xdr:nvSpPr>
      <xdr:spPr>
        <a:xfrm>
          <a:off x="13436111" y="1299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82,856</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28684</xdr:rowOff>
    </xdr:from>
    <xdr:to>
      <xdr:col>18</xdr:col>
      <xdr:colOff>492125</xdr:colOff>
      <xdr:row>77</xdr:row>
      <xdr:rowOff>130284</xdr:rowOff>
    </xdr:to>
    <xdr:sp macro="" textlink="">
      <xdr:nvSpPr>
        <xdr:cNvPr id="638" name="円/楕円 637"/>
        <xdr:cNvSpPr/>
      </xdr:nvSpPr>
      <xdr:spPr>
        <a:xfrm>
          <a:off x="12763500" y="132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146811</xdr:rowOff>
    </xdr:from>
    <xdr:ext cx="534377" cy="259045"/>
    <xdr:sp macro="" textlink="">
      <xdr:nvSpPr>
        <xdr:cNvPr id="639" name="テキスト ボックス 638"/>
        <xdr:cNvSpPr txBox="1"/>
      </xdr:nvSpPr>
      <xdr:spPr>
        <a:xfrm>
          <a:off x="12547111" y="1300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80,805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0" name="直線コネクタ 64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1" name="テキスト ボックス 65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2" name="直線コネクタ 65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3" name="テキスト ボックス 65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4" name="直線コネクタ 65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5" name="テキスト ボックス 65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6" name="直線コネクタ 65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7" name="テキスト ボックス 65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8" name="直線コネクタ 65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9" name="テキスト ボックス 65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4956</xdr:rowOff>
    </xdr:from>
    <xdr:to>
      <xdr:col>23</xdr:col>
      <xdr:colOff>516889</xdr:colOff>
      <xdr:row>99</xdr:row>
      <xdr:rowOff>44306</xdr:rowOff>
    </xdr:to>
    <xdr:cxnSp macro="">
      <xdr:nvCxnSpPr>
        <xdr:cNvPr id="663" name="直線コネクタ 662"/>
        <xdr:cNvCxnSpPr/>
      </xdr:nvCxnSpPr>
      <xdr:spPr>
        <a:xfrm flipV="1">
          <a:off x="16317595" y="15606906"/>
          <a:ext cx="1269" cy="14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48133</xdr:rowOff>
    </xdr:from>
    <xdr:ext cx="313932" cy="259045"/>
    <xdr:sp macro="" textlink="">
      <xdr:nvSpPr>
        <xdr:cNvPr id="664" name="積立金最小値テキスト"/>
        <xdr:cNvSpPr txBox="1"/>
      </xdr:nvSpPr>
      <xdr:spPr>
        <a:xfrm>
          <a:off x="16370300" y="17021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428625</xdr:colOff>
      <xdr:row>99</xdr:row>
      <xdr:rowOff>44306</xdr:rowOff>
    </xdr:from>
    <xdr:to>
      <xdr:col>23</xdr:col>
      <xdr:colOff>606425</xdr:colOff>
      <xdr:row>99</xdr:row>
      <xdr:rowOff>44306</xdr:rowOff>
    </xdr:to>
    <xdr:cxnSp macro="">
      <xdr:nvCxnSpPr>
        <xdr:cNvPr id="665" name="直線コネクタ 664"/>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123083</xdr:rowOff>
    </xdr:from>
    <xdr:ext cx="599010" cy="259045"/>
    <xdr:sp macro="" textlink="">
      <xdr:nvSpPr>
        <xdr:cNvPr id="666" name="積立金最大値テキスト"/>
        <xdr:cNvSpPr txBox="1"/>
      </xdr:nvSpPr>
      <xdr:spPr>
        <a:xfrm>
          <a:off x="16370300" y="1538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185,183</a:t>
          </a:r>
          <a:endParaRPr kumimoji="1" lang="ja-JP" altLang="en-US" sz="1000" b="1">
            <a:latin typeface="ＭＳ Ｐゴシック"/>
          </a:endParaRPr>
        </a:p>
      </xdr:txBody>
    </xdr:sp>
    <xdr:clientData/>
  </xdr:oneCellAnchor>
  <xdr:twoCellAnchor>
    <xdr:from>
      <xdr:col>23</xdr:col>
      <xdr:colOff>428625</xdr:colOff>
      <xdr:row>91</xdr:row>
      <xdr:rowOff>4956</xdr:rowOff>
    </xdr:from>
    <xdr:to>
      <xdr:col>23</xdr:col>
      <xdr:colOff>606425</xdr:colOff>
      <xdr:row>91</xdr:row>
      <xdr:rowOff>4956</xdr:rowOff>
    </xdr:to>
    <xdr:cxnSp macro="">
      <xdr:nvCxnSpPr>
        <xdr:cNvPr id="667" name="直線コネクタ 666"/>
        <xdr:cNvCxnSpPr/>
      </xdr:nvCxnSpPr>
      <xdr:spPr>
        <a:xfrm>
          <a:off x="16230600" y="15606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10420</xdr:rowOff>
    </xdr:from>
    <xdr:to>
      <xdr:col>23</xdr:col>
      <xdr:colOff>517525</xdr:colOff>
      <xdr:row>98</xdr:row>
      <xdr:rowOff>11768</xdr:rowOff>
    </xdr:to>
    <xdr:cxnSp macro="">
      <xdr:nvCxnSpPr>
        <xdr:cNvPr id="668" name="直線コネクタ 667"/>
        <xdr:cNvCxnSpPr/>
      </xdr:nvCxnSpPr>
      <xdr:spPr>
        <a:xfrm flipV="1">
          <a:off x="15481300" y="16469620"/>
          <a:ext cx="838200" cy="34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154119</xdr:rowOff>
    </xdr:from>
    <xdr:ext cx="534377" cy="259045"/>
    <xdr:sp macro="" textlink="">
      <xdr:nvSpPr>
        <xdr:cNvPr id="669" name="積立金平均値テキスト"/>
        <xdr:cNvSpPr txBox="1"/>
      </xdr:nvSpPr>
      <xdr:spPr>
        <a:xfrm>
          <a:off x="16370300" y="16784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21,110</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4242</xdr:rowOff>
    </xdr:from>
    <xdr:to>
      <xdr:col>23</xdr:col>
      <xdr:colOff>568325</xdr:colOff>
      <xdr:row>98</xdr:row>
      <xdr:rowOff>105842</xdr:rowOff>
    </xdr:to>
    <xdr:sp macro="" textlink="">
      <xdr:nvSpPr>
        <xdr:cNvPr id="670" name="フローチャート : 判断 669"/>
        <xdr:cNvSpPr/>
      </xdr:nvSpPr>
      <xdr:spPr>
        <a:xfrm>
          <a:off x="162687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5032</xdr:rowOff>
    </xdr:from>
    <xdr:to>
      <xdr:col>22</xdr:col>
      <xdr:colOff>365125</xdr:colOff>
      <xdr:row>98</xdr:row>
      <xdr:rowOff>11768</xdr:rowOff>
    </xdr:to>
    <xdr:cxnSp macro="">
      <xdr:nvCxnSpPr>
        <xdr:cNvPr id="671" name="直線コネクタ 670"/>
        <xdr:cNvCxnSpPr/>
      </xdr:nvCxnSpPr>
      <xdr:spPr>
        <a:xfrm>
          <a:off x="14592300" y="16807132"/>
          <a:ext cx="889000" cy="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11419</xdr:rowOff>
    </xdr:from>
    <xdr:to>
      <xdr:col>22</xdr:col>
      <xdr:colOff>415925</xdr:colOff>
      <xdr:row>98</xdr:row>
      <xdr:rowOff>113019</xdr:rowOff>
    </xdr:to>
    <xdr:sp macro="" textlink="">
      <xdr:nvSpPr>
        <xdr:cNvPr id="672" name="フローチャート : 判断 671"/>
        <xdr:cNvSpPr/>
      </xdr:nvSpPr>
      <xdr:spPr>
        <a:xfrm>
          <a:off x="15430500" y="168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104146</xdr:rowOff>
    </xdr:from>
    <xdr:ext cx="534377" cy="259045"/>
    <xdr:sp macro="" textlink="">
      <xdr:nvSpPr>
        <xdr:cNvPr id="673" name="テキスト ボックス 672"/>
        <xdr:cNvSpPr txBox="1"/>
      </xdr:nvSpPr>
      <xdr:spPr>
        <a:xfrm>
          <a:off x="15214111" y="169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6486</xdr:rowOff>
    </xdr:from>
    <xdr:to>
      <xdr:col>21</xdr:col>
      <xdr:colOff>161925</xdr:colOff>
      <xdr:row>98</xdr:row>
      <xdr:rowOff>5032</xdr:rowOff>
    </xdr:to>
    <xdr:cxnSp macro="">
      <xdr:nvCxnSpPr>
        <xdr:cNvPr id="674" name="直線コネクタ 673"/>
        <xdr:cNvCxnSpPr/>
      </xdr:nvCxnSpPr>
      <xdr:spPr>
        <a:xfrm>
          <a:off x="13703300" y="16637136"/>
          <a:ext cx="889000" cy="16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102060</xdr:rowOff>
    </xdr:from>
    <xdr:to>
      <xdr:col>21</xdr:col>
      <xdr:colOff>212725</xdr:colOff>
      <xdr:row>98</xdr:row>
      <xdr:rowOff>32210</xdr:rowOff>
    </xdr:to>
    <xdr:sp macro="" textlink="">
      <xdr:nvSpPr>
        <xdr:cNvPr id="675" name="フローチャート : 判断 674"/>
        <xdr:cNvSpPr/>
      </xdr:nvSpPr>
      <xdr:spPr>
        <a:xfrm>
          <a:off x="14541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48737</xdr:rowOff>
    </xdr:from>
    <xdr:ext cx="534377" cy="259045"/>
    <xdr:sp macro="" textlink="">
      <xdr:nvSpPr>
        <xdr:cNvPr id="676" name="テキスト ボックス 675"/>
        <xdr:cNvSpPr txBox="1"/>
      </xdr:nvSpPr>
      <xdr:spPr>
        <a:xfrm>
          <a:off x="14325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6486</xdr:rowOff>
    </xdr:from>
    <xdr:to>
      <xdr:col>19</xdr:col>
      <xdr:colOff>644525</xdr:colOff>
      <xdr:row>98</xdr:row>
      <xdr:rowOff>123920</xdr:rowOff>
    </xdr:to>
    <xdr:cxnSp macro="">
      <xdr:nvCxnSpPr>
        <xdr:cNvPr id="677" name="直線コネクタ 676"/>
        <xdr:cNvCxnSpPr/>
      </xdr:nvCxnSpPr>
      <xdr:spPr>
        <a:xfrm flipV="1">
          <a:off x="12814300" y="16637136"/>
          <a:ext cx="889000" cy="28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119906</xdr:rowOff>
    </xdr:from>
    <xdr:to>
      <xdr:col>20</xdr:col>
      <xdr:colOff>9525</xdr:colOff>
      <xdr:row>98</xdr:row>
      <xdr:rowOff>50056</xdr:rowOff>
    </xdr:to>
    <xdr:sp macro="" textlink="">
      <xdr:nvSpPr>
        <xdr:cNvPr id="678" name="フローチャート : 判断 677"/>
        <xdr:cNvSpPr/>
      </xdr:nvSpPr>
      <xdr:spPr>
        <a:xfrm>
          <a:off x="13652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41183</xdr:rowOff>
    </xdr:from>
    <xdr:ext cx="534377" cy="259045"/>
    <xdr:sp macro="" textlink="">
      <xdr:nvSpPr>
        <xdr:cNvPr id="679" name="テキスト ボックス 678"/>
        <xdr:cNvSpPr txBox="1"/>
      </xdr:nvSpPr>
      <xdr:spPr>
        <a:xfrm>
          <a:off x="13436111" y="1684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84038</xdr:rowOff>
    </xdr:from>
    <xdr:to>
      <xdr:col>18</xdr:col>
      <xdr:colOff>492125</xdr:colOff>
      <xdr:row>97</xdr:row>
      <xdr:rowOff>14188</xdr:rowOff>
    </xdr:to>
    <xdr:sp macro="" textlink="">
      <xdr:nvSpPr>
        <xdr:cNvPr id="680" name="フローチャート : 判断 679"/>
        <xdr:cNvSpPr/>
      </xdr:nvSpPr>
      <xdr:spPr>
        <a:xfrm>
          <a:off x="12763500" y="16543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30715</xdr:rowOff>
    </xdr:from>
    <xdr:ext cx="534377" cy="259045"/>
    <xdr:sp macro="" textlink="">
      <xdr:nvSpPr>
        <xdr:cNvPr id="681" name="テキスト ボックス 680"/>
        <xdr:cNvSpPr txBox="1"/>
      </xdr:nvSpPr>
      <xdr:spPr>
        <a:xfrm>
          <a:off x="12547111" y="1631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131070</xdr:rowOff>
    </xdr:from>
    <xdr:to>
      <xdr:col>23</xdr:col>
      <xdr:colOff>568325</xdr:colOff>
      <xdr:row>96</xdr:row>
      <xdr:rowOff>61220</xdr:rowOff>
    </xdr:to>
    <xdr:sp macro="" textlink="">
      <xdr:nvSpPr>
        <xdr:cNvPr id="687" name="円/楕円 686"/>
        <xdr:cNvSpPr/>
      </xdr:nvSpPr>
      <xdr:spPr>
        <a:xfrm>
          <a:off x="16268700" y="16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153947</xdr:rowOff>
    </xdr:from>
    <xdr:ext cx="534377" cy="259045"/>
    <xdr:sp macro="" textlink="">
      <xdr:nvSpPr>
        <xdr:cNvPr id="688" name="積立金該当値テキスト"/>
        <xdr:cNvSpPr txBox="1"/>
      </xdr:nvSpPr>
      <xdr:spPr>
        <a:xfrm>
          <a:off x="16370300" y="16270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71,966</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132418</xdr:rowOff>
    </xdr:from>
    <xdr:to>
      <xdr:col>22</xdr:col>
      <xdr:colOff>415925</xdr:colOff>
      <xdr:row>98</xdr:row>
      <xdr:rowOff>62568</xdr:rowOff>
    </xdr:to>
    <xdr:sp macro="" textlink="">
      <xdr:nvSpPr>
        <xdr:cNvPr id="689" name="円/楕円 688"/>
        <xdr:cNvSpPr/>
      </xdr:nvSpPr>
      <xdr:spPr>
        <a:xfrm>
          <a:off x="15430500" y="1676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79095</xdr:rowOff>
    </xdr:from>
    <xdr:ext cx="534377" cy="259045"/>
    <xdr:sp macro="" textlink="">
      <xdr:nvSpPr>
        <xdr:cNvPr id="690" name="テキスト ボックス 689"/>
        <xdr:cNvSpPr txBox="1"/>
      </xdr:nvSpPr>
      <xdr:spPr>
        <a:xfrm>
          <a:off x="15214111" y="165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26,789</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125682</xdr:rowOff>
    </xdr:from>
    <xdr:to>
      <xdr:col>21</xdr:col>
      <xdr:colOff>212725</xdr:colOff>
      <xdr:row>98</xdr:row>
      <xdr:rowOff>55832</xdr:rowOff>
    </xdr:to>
    <xdr:sp macro="" textlink="">
      <xdr:nvSpPr>
        <xdr:cNvPr id="691" name="円/楕円 690"/>
        <xdr:cNvSpPr/>
      </xdr:nvSpPr>
      <xdr:spPr>
        <a:xfrm>
          <a:off x="14541500" y="1675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46959</xdr:rowOff>
    </xdr:from>
    <xdr:ext cx="534377" cy="259045"/>
    <xdr:sp macro="" textlink="">
      <xdr:nvSpPr>
        <xdr:cNvPr id="692" name="テキスト ボックス 691"/>
        <xdr:cNvSpPr txBox="1"/>
      </xdr:nvSpPr>
      <xdr:spPr>
        <a:xfrm>
          <a:off x="14325111" y="1684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27,673</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127136</xdr:rowOff>
    </xdr:from>
    <xdr:to>
      <xdr:col>20</xdr:col>
      <xdr:colOff>9525</xdr:colOff>
      <xdr:row>97</xdr:row>
      <xdr:rowOff>57286</xdr:rowOff>
    </xdr:to>
    <xdr:sp macro="" textlink="">
      <xdr:nvSpPr>
        <xdr:cNvPr id="693" name="円/楕円 692"/>
        <xdr:cNvSpPr/>
      </xdr:nvSpPr>
      <xdr:spPr>
        <a:xfrm>
          <a:off x="13652500" y="1658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73813</xdr:rowOff>
    </xdr:from>
    <xdr:ext cx="534377" cy="259045"/>
    <xdr:sp macro="" textlink="">
      <xdr:nvSpPr>
        <xdr:cNvPr id="694" name="テキスト ボックス 693"/>
        <xdr:cNvSpPr txBox="1"/>
      </xdr:nvSpPr>
      <xdr:spPr>
        <a:xfrm>
          <a:off x="13436111" y="163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49,982</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73120</xdr:rowOff>
    </xdr:from>
    <xdr:to>
      <xdr:col>18</xdr:col>
      <xdr:colOff>492125</xdr:colOff>
      <xdr:row>99</xdr:row>
      <xdr:rowOff>3270</xdr:rowOff>
    </xdr:to>
    <xdr:sp macro="" textlink="">
      <xdr:nvSpPr>
        <xdr:cNvPr id="695" name="円/楕円 694"/>
        <xdr:cNvSpPr/>
      </xdr:nvSpPr>
      <xdr:spPr>
        <a:xfrm>
          <a:off x="12763500" y="1687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165847</xdr:rowOff>
    </xdr:from>
    <xdr:ext cx="534377" cy="259045"/>
    <xdr:sp macro="" textlink="">
      <xdr:nvSpPr>
        <xdr:cNvPr id="696" name="テキスト ボックス 695"/>
        <xdr:cNvSpPr txBox="1"/>
      </xdr:nvSpPr>
      <xdr:spPr>
        <a:xfrm>
          <a:off x="12547111" y="1696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0" name="テキスト ボックス 70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2" name="テキスト ボックス 71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4" name="テキスト ボックス 71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6" name="テキスト ボックス 71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18" name="テキスト ボックス 717"/>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19933</xdr:rowOff>
    </xdr:from>
    <xdr:to>
      <xdr:col>32</xdr:col>
      <xdr:colOff>186689</xdr:colOff>
      <xdr:row>39</xdr:row>
      <xdr:rowOff>44450</xdr:rowOff>
    </xdr:to>
    <xdr:cxnSp macro="">
      <xdr:nvCxnSpPr>
        <xdr:cNvPr id="720" name="直線コネクタ 719"/>
        <xdr:cNvCxnSpPr/>
      </xdr:nvCxnSpPr>
      <xdr:spPr>
        <a:xfrm flipV="1">
          <a:off x="22159595" y="5334883"/>
          <a:ext cx="1269" cy="1396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61968</xdr:rowOff>
    </xdr:from>
    <xdr:ext cx="249299" cy="259045"/>
    <xdr:sp macro="" textlink="">
      <xdr:nvSpPr>
        <xdr:cNvPr id="721" name="投資及び出資金最小値テキスト"/>
        <xdr:cNvSpPr txBox="1"/>
      </xdr:nvSpPr>
      <xdr:spPr>
        <a:xfrm>
          <a:off x="22212300" y="674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138060</xdr:rowOff>
    </xdr:from>
    <xdr:ext cx="534377" cy="259045"/>
    <xdr:sp macro="" textlink="">
      <xdr:nvSpPr>
        <xdr:cNvPr id="723" name="投資及び出資金最大値テキスト"/>
        <xdr:cNvSpPr txBox="1"/>
      </xdr:nvSpPr>
      <xdr:spPr>
        <a:xfrm>
          <a:off x="22212300" y="51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73,287</a:t>
          </a:r>
          <a:endParaRPr kumimoji="1" lang="ja-JP" altLang="en-US" sz="1000" b="1">
            <a:latin typeface="ＭＳ Ｐゴシック"/>
          </a:endParaRPr>
        </a:p>
      </xdr:txBody>
    </xdr:sp>
    <xdr:clientData/>
  </xdr:oneCellAnchor>
  <xdr:twoCellAnchor>
    <xdr:from>
      <xdr:col>32</xdr:col>
      <xdr:colOff>98425</xdr:colOff>
      <xdr:row>31</xdr:row>
      <xdr:rowOff>19933</xdr:rowOff>
    </xdr:from>
    <xdr:to>
      <xdr:col>32</xdr:col>
      <xdr:colOff>276225</xdr:colOff>
      <xdr:row>31</xdr:row>
      <xdr:rowOff>19933</xdr:rowOff>
    </xdr:to>
    <xdr:cxnSp macro="">
      <xdr:nvCxnSpPr>
        <xdr:cNvPr id="724" name="直線コネクタ 723"/>
        <xdr:cNvCxnSpPr/>
      </xdr:nvCxnSpPr>
      <xdr:spPr>
        <a:xfrm>
          <a:off x="22072600" y="533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15284</xdr:rowOff>
    </xdr:from>
    <xdr:to>
      <xdr:col>32</xdr:col>
      <xdr:colOff>187325</xdr:colOff>
      <xdr:row>38</xdr:row>
      <xdr:rowOff>88360</xdr:rowOff>
    </xdr:to>
    <xdr:cxnSp macro="">
      <xdr:nvCxnSpPr>
        <xdr:cNvPr id="725" name="直線コネクタ 724"/>
        <xdr:cNvCxnSpPr/>
      </xdr:nvCxnSpPr>
      <xdr:spPr>
        <a:xfrm>
          <a:off x="21323300" y="6530384"/>
          <a:ext cx="838200" cy="7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106418</xdr:rowOff>
    </xdr:from>
    <xdr:ext cx="469744" cy="259045"/>
    <xdr:sp macro="" textlink="">
      <xdr:nvSpPr>
        <xdr:cNvPr id="726" name="投資及び出資金平均値テキスト"/>
        <xdr:cNvSpPr txBox="1"/>
      </xdr:nvSpPr>
      <xdr:spPr>
        <a:xfrm>
          <a:off x="22212300" y="6621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1,948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127991</xdr:rowOff>
    </xdr:from>
    <xdr:to>
      <xdr:col>32</xdr:col>
      <xdr:colOff>238125</xdr:colOff>
      <xdr:row>39</xdr:row>
      <xdr:rowOff>58141</xdr:rowOff>
    </xdr:to>
    <xdr:sp macro="" textlink="">
      <xdr:nvSpPr>
        <xdr:cNvPr id="727" name="フローチャート : 判断 726"/>
        <xdr:cNvSpPr/>
      </xdr:nvSpPr>
      <xdr:spPr>
        <a:xfrm>
          <a:off x="221107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15284</xdr:rowOff>
    </xdr:from>
    <xdr:to>
      <xdr:col>31</xdr:col>
      <xdr:colOff>34925</xdr:colOff>
      <xdr:row>38</xdr:row>
      <xdr:rowOff>99828</xdr:rowOff>
    </xdr:to>
    <xdr:cxnSp macro="">
      <xdr:nvCxnSpPr>
        <xdr:cNvPr id="728" name="直線コネクタ 727"/>
        <xdr:cNvCxnSpPr/>
      </xdr:nvCxnSpPr>
      <xdr:spPr>
        <a:xfrm flipV="1">
          <a:off x="20434300" y="6530384"/>
          <a:ext cx="889000" cy="8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132638</xdr:rowOff>
    </xdr:from>
    <xdr:to>
      <xdr:col>31</xdr:col>
      <xdr:colOff>85725</xdr:colOff>
      <xdr:row>39</xdr:row>
      <xdr:rowOff>62788</xdr:rowOff>
    </xdr:to>
    <xdr:sp macro="" textlink="">
      <xdr:nvSpPr>
        <xdr:cNvPr id="729" name="フローチャート : 判断 728"/>
        <xdr:cNvSpPr/>
      </xdr:nvSpPr>
      <xdr:spPr>
        <a:xfrm>
          <a:off x="21272500" y="664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39</xdr:row>
      <xdr:rowOff>53915</xdr:rowOff>
    </xdr:from>
    <xdr:ext cx="469744" cy="259045"/>
    <xdr:sp macro="" textlink="">
      <xdr:nvSpPr>
        <xdr:cNvPr id="730" name="テキスト ボックス 729"/>
        <xdr:cNvSpPr txBox="1"/>
      </xdr:nvSpPr>
      <xdr:spPr>
        <a:xfrm>
          <a:off x="21088427" y="67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99828</xdr:rowOff>
    </xdr:from>
    <xdr:to>
      <xdr:col>29</xdr:col>
      <xdr:colOff>517525</xdr:colOff>
      <xdr:row>38</xdr:row>
      <xdr:rowOff>133661</xdr:rowOff>
    </xdr:to>
    <xdr:cxnSp macro="">
      <xdr:nvCxnSpPr>
        <xdr:cNvPr id="731" name="直線コネクタ 730"/>
        <xdr:cNvCxnSpPr/>
      </xdr:nvCxnSpPr>
      <xdr:spPr>
        <a:xfrm flipV="1">
          <a:off x="19545300" y="6614928"/>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131649</xdr:rowOff>
    </xdr:from>
    <xdr:to>
      <xdr:col>29</xdr:col>
      <xdr:colOff>568325</xdr:colOff>
      <xdr:row>39</xdr:row>
      <xdr:rowOff>61799</xdr:rowOff>
    </xdr:to>
    <xdr:sp macro="" textlink="">
      <xdr:nvSpPr>
        <xdr:cNvPr id="732" name="フローチャート : 判断 731"/>
        <xdr:cNvSpPr/>
      </xdr:nvSpPr>
      <xdr:spPr>
        <a:xfrm>
          <a:off x="20383500" y="664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39</xdr:row>
      <xdr:rowOff>52926</xdr:rowOff>
    </xdr:from>
    <xdr:ext cx="469744" cy="259045"/>
    <xdr:sp macro="" textlink="">
      <xdr:nvSpPr>
        <xdr:cNvPr id="733" name="テキスト ボックス 732"/>
        <xdr:cNvSpPr txBox="1"/>
      </xdr:nvSpPr>
      <xdr:spPr>
        <a:xfrm>
          <a:off x="20199427" y="6739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133661</xdr:rowOff>
    </xdr:from>
    <xdr:to>
      <xdr:col>28</xdr:col>
      <xdr:colOff>314325</xdr:colOff>
      <xdr:row>38</xdr:row>
      <xdr:rowOff>134538</xdr:rowOff>
    </xdr:to>
    <xdr:cxnSp macro="">
      <xdr:nvCxnSpPr>
        <xdr:cNvPr id="734" name="直線コネクタ 733"/>
        <xdr:cNvCxnSpPr/>
      </xdr:nvCxnSpPr>
      <xdr:spPr>
        <a:xfrm flipV="1">
          <a:off x="18656300" y="6648761"/>
          <a:ext cx="889000" cy="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135287</xdr:rowOff>
    </xdr:from>
    <xdr:to>
      <xdr:col>28</xdr:col>
      <xdr:colOff>365125</xdr:colOff>
      <xdr:row>39</xdr:row>
      <xdr:rowOff>65437</xdr:rowOff>
    </xdr:to>
    <xdr:sp macro="" textlink="">
      <xdr:nvSpPr>
        <xdr:cNvPr id="735" name="フローチャート : 判断 734"/>
        <xdr:cNvSpPr/>
      </xdr:nvSpPr>
      <xdr:spPr>
        <a:xfrm>
          <a:off x="19494500" y="665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39</xdr:row>
      <xdr:rowOff>56564</xdr:rowOff>
    </xdr:from>
    <xdr:ext cx="469744" cy="259045"/>
    <xdr:sp macro="" textlink="">
      <xdr:nvSpPr>
        <xdr:cNvPr id="736" name="テキスト ボックス 735"/>
        <xdr:cNvSpPr txBox="1"/>
      </xdr:nvSpPr>
      <xdr:spPr>
        <a:xfrm>
          <a:off x="19310427" y="6743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135896</xdr:rowOff>
    </xdr:from>
    <xdr:to>
      <xdr:col>27</xdr:col>
      <xdr:colOff>161925</xdr:colOff>
      <xdr:row>39</xdr:row>
      <xdr:rowOff>66046</xdr:rowOff>
    </xdr:to>
    <xdr:sp macro="" textlink="">
      <xdr:nvSpPr>
        <xdr:cNvPr id="737" name="フローチャート : 判断 736"/>
        <xdr:cNvSpPr/>
      </xdr:nvSpPr>
      <xdr:spPr>
        <a:xfrm>
          <a:off x="18605500" y="665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39</xdr:row>
      <xdr:rowOff>57173</xdr:rowOff>
    </xdr:from>
    <xdr:ext cx="469744" cy="259045"/>
    <xdr:sp macro="" textlink="">
      <xdr:nvSpPr>
        <xdr:cNvPr id="738" name="テキスト ボックス 737"/>
        <xdr:cNvSpPr txBox="1"/>
      </xdr:nvSpPr>
      <xdr:spPr>
        <a:xfrm>
          <a:off x="18421427" y="674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37560</xdr:rowOff>
    </xdr:from>
    <xdr:to>
      <xdr:col>32</xdr:col>
      <xdr:colOff>238125</xdr:colOff>
      <xdr:row>38</xdr:row>
      <xdr:rowOff>139160</xdr:rowOff>
    </xdr:to>
    <xdr:sp macro="" textlink="">
      <xdr:nvSpPr>
        <xdr:cNvPr id="744" name="円/楕円 743"/>
        <xdr:cNvSpPr/>
      </xdr:nvSpPr>
      <xdr:spPr>
        <a:xfrm>
          <a:off x="22110700" y="65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60437</xdr:rowOff>
    </xdr:from>
    <xdr:ext cx="469744" cy="259045"/>
    <xdr:sp macro="" textlink="">
      <xdr:nvSpPr>
        <xdr:cNvPr id="745" name="投資及び出資金該当値テキスト"/>
        <xdr:cNvSpPr txBox="1"/>
      </xdr:nvSpPr>
      <xdr:spPr>
        <a:xfrm>
          <a:off x="22212300" y="640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6,695</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135934</xdr:rowOff>
    </xdr:from>
    <xdr:to>
      <xdr:col>31</xdr:col>
      <xdr:colOff>85725</xdr:colOff>
      <xdr:row>38</xdr:row>
      <xdr:rowOff>66084</xdr:rowOff>
    </xdr:to>
    <xdr:sp macro="" textlink="">
      <xdr:nvSpPr>
        <xdr:cNvPr id="746" name="円/楕円 745"/>
        <xdr:cNvSpPr/>
      </xdr:nvSpPr>
      <xdr:spPr>
        <a:xfrm>
          <a:off x="21272500" y="64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36</xdr:row>
      <xdr:rowOff>82611</xdr:rowOff>
    </xdr:from>
    <xdr:ext cx="534377" cy="259045"/>
    <xdr:sp macro="" textlink="">
      <xdr:nvSpPr>
        <xdr:cNvPr id="747" name="テキスト ボックス 746"/>
        <xdr:cNvSpPr txBox="1"/>
      </xdr:nvSpPr>
      <xdr:spPr>
        <a:xfrm>
          <a:off x="21056111" y="625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49028</xdr:rowOff>
    </xdr:from>
    <xdr:to>
      <xdr:col>29</xdr:col>
      <xdr:colOff>568325</xdr:colOff>
      <xdr:row>38</xdr:row>
      <xdr:rowOff>150628</xdr:rowOff>
    </xdr:to>
    <xdr:sp macro="" textlink="">
      <xdr:nvSpPr>
        <xdr:cNvPr id="748" name="円/楕円 747"/>
        <xdr:cNvSpPr/>
      </xdr:nvSpPr>
      <xdr:spPr>
        <a:xfrm>
          <a:off x="20383500" y="656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167155</xdr:rowOff>
    </xdr:from>
    <xdr:ext cx="469744" cy="259045"/>
    <xdr:sp macro="" textlink="">
      <xdr:nvSpPr>
        <xdr:cNvPr id="749" name="テキスト ボックス 748"/>
        <xdr:cNvSpPr txBox="1"/>
      </xdr:nvSpPr>
      <xdr:spPr>
        <a:xfrm>
          <a:off x="20199427" y="6339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6,093</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82861</xdr:rowOff>
    </xdr:from>
    <xdr:to>
      <xdr:col>28</xdr:col>
      <xdr:colOff>365125</xdr:colOff>
      <xdr:row>39</xdr:row>
      <xdr:rowOff>13011</xdr:rowOff>
    </xdr:to>
    <xdr:sp macro="" textlink="">
      <xdr:nvSpPr>
        <xdr:cNvPr id="750" name="円/楕円 749"/>
        <xdr:cNvSpPr/>
      </xdr:nvSpPr>
      <xdr:spPr>
        <a:xfrm>
          <a:off x="19494500" y="659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29538</xdr:rowOff>
    </xdr:from>
    <xdr:ext cx="469744" cy="259045"/>
    <xdr:sp macro="" textlink="">
      <xdr:nvSpPr>
        <xdr:cNvPr id="751" name="テキスト ボックス 750"/>
        <xdr:cNvSpPr txBox="1"/>
      </xdr:nvSpPr>
      <xdr:spPr>
        <a:xfrm>
          <a:off x="19310427" y="637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4,317</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83738</xdr:rowOff>
    </xdr:from>
    <xdr:to>
      <xdr:col>27</xdr:col>
      <xdr:colOff>161925</xdr:colOff>
      <xdr:row>39</xdr:row>
      <xdr:rowOff>13888</xdr:rowOff>
    </xdr:to>
    <xdr:sp macro="" textlink="">
      <xdr:nvSpPr>
        <xdr:cNvPr id="752" name="円/楕円 751"/>
        <xdr:cNvSpPr/>
      </xdr:nvSpPr>
      <xdr:spPr>
        <a:xfrm>
          <a:off x="18605500" y="659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30415</xdr:rowOff>
    </xdr:from>
    <xdr:ext cx="469744" cy="259045"/>
    <xdr:sp macro="" textlink="">
      <xdr:nvSpPr>
        <xdr:cNvPr id="753" name="テキスト ボックス 752"/>
        <xdr:cNvSpPr txBox="1"/>
      </xdr:nvSpPr>
      <xdr:spPr>
        <a:xfrm>
          <a:off x="18421427" y="637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4,271</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4" name="直線コネクタ 76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5" name="テキスト ボックス 76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6" name="直線コネクタ 76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7" name="テキスト ボックス 76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8" name="直線コネクタ 76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9" name="テキスト ボックス 76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0" name="直線コネクタ 76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1" name="テキスト ボックス 77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2" name="直線コネクタ 77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3" name="テキスト ボックス 77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4" name="直線コネクタ 77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5" name="テキスト ボックス 77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126474</xdr:rowOff>
    </xdr:from>
    <xdr:to>
      <xdr:col>32</xdr:col>
      <xdr:colOff>186689</xdr:colOff>
      <xdr:row>59</xdr:row>
      <xdr:rowOff>98878</xdr:rowOff>
    </xdr:to>
    <xdr:cxnSp macro="">
      <xdr:nvCxnSpPr>
        <xdr:cNvPr id="779" name="直線コネクタ 778"/>
        <xdr:cNvCxnSpPr/>
      </xdr:nvCxnSpPr>
      <xdr:spPr>
        <a:xfrm flipV="1">
          <a:off x="22159595" y="8698974"/>
          <a:ext cx="1269" cy="1515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1" name="直線コネクタ 78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73151</xdr:rowOff>
    </xdr:from>
    <xdr:ext cx="534377" cy="259045"/>
    <xdr:sp macro="" textlink="">
      <xdr:nvSpPr>
        <xdr:cNvPr id="782" name="貸付金最大値テキスト"/>
        <xdr:cNvSpPr txBox="1"/>
      </xdr:nvSpPr>
      <xdr:spPr>
        <a:xfrm>
          <a:off x="22212300" y="847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46,405</a:t>
          </a:r>
          <a:endParaRPr kumimoji="1" lang="ja-JP" altLang="en-US" sz="1000" b="1">
            <a:latin typeface="ＭＳ Ｐゴシック"/>
          </a:endParaRPr>
        </a:p>
      </xdr:txBody>
    </xdr:sp>
    <xdr:clientData/>
  </xdr:oneCellAnchor>
  <xdr:twoCellAnchor>
    <xdr:from>
      <xdr:col>32</xdr:col>
      <xdr:colOff>98425</xdr:colOff>
      <xdr:row>50</xdr:row>
      <xdr:rowOff>126474</xdr:rowOff>
    </xdr:from>
    <xdr:to>
      <xdr:col>32</xdr:col>
      <xdr:colOff>276225</xdr:colOff>
      <xdr:row>50</xdr:row>
      <xdr:rowOff>126474</xdr:rowOff>
    </xdr:to>
    <xdr:cxnSp macro="">
      <xdr:nvCxnSpPr>
        <xdr:cNvPr id="783" name="直線コネクタ 782"/>
        <xdr:cNvCxnSpPr/>
      </xdr:nvCxnSpPr>
      <xdr:spPr>
        <a:xfrm>
          <a:off x="22072600" y="869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55</xdr:row>
      <xdr:rowOff>97670</xdr:rowOff>
    </xdr:from>
    <xdr:to>
      <xdr:col>32</xdr:col>
      <xdr:colOff>187325</xdr:colOff>
      <xdr:row>59</xdr:row>
      <xdr:rowOff>83269</xdr:rowOff>
    </xdr:to>
    <xdr:cxnSp macro="">
      <xdr:nvCxnSpPr>
        <xdr:cNvPr id="784" name="直線コネクタ 783"/>
        <xdr:cNvCxnSpPr/>
      </xdr:nvCxnSpPr>
      <xdr:spPr>
        <a:xfrm flipV="1">
          <a:off x="21323300" y="9527420"/>
          <a:ext cx="838200" cy="67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9001</xdr:rowOff>
    </xdr:from>
    <xdr:ext cx="469744" cy="259045"/>
    <xdr:sp macro="" textlink="">
      <xdr:nvSpPr>
        <xdr:cNvPr id="785" name="貸付金平均値テキスト"/>
        <xdr:cNvSpPr txBox="1"/>
      </xdr:nvSpPr>
      <xdr:spPr>
        <a:xfrm>
          <a:off x="22212300" y="9953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5,786</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30574</xdr:rowOff>
    </xdr:from>
    <xdr:to>
      <xdr:col>32</xdr:col>
      <xdr:colOff>238125</xdr:colOff>
      <xdr:row>58</xdr:row>
      <xdr:rowOff>132174</xdr:rowOff>
    </xdr:to>
    <xdr:sp macro="" textlink="">
      <xdr:nvSpPr>
        <xdr:cNvPr id="786" name="フローチャート : 判断 785"/>
        <xdr:cNvSpPr/>
      </xdr:nvSpPr>
      <xdr:spPr>
        <a:xfrm>
          <a:off x="221107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81897</xdr:rowOff>
    </xdr:from>
    <xdr:to>
      <xdr:col>31</xdr:col>
      <xdr:colOff>34925</xdr:colOff>
      <xdr:row>59</xdr:row>
      <xdr:rowOff>83269</xdr:rowOff>
    </xdr:to>
    <xdr:cxnSp macro="">
      <xdr:nvCxnSpPr>
        <xdr:cNvPr id="787" name="直線コネクタ 786"/>
        <xdr:cNvCxnSpPr/>
      </xdr:nvCxnSpPr>
      <xdr:spPr>
        <a:xfrm>
          <a:off x="20434300" y="1019744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4155</xdr:rowOff>
    </xdr:from>
    <xdr:to>
      <xdr:col>31</xdr:col>
      <xdr:colOff>85725</xdr:colOff>
      <xdr:row>58</xdr:row>
      <xdr:rowOff>105755</xdr:rowOff>
    </xdr:to>
    <xdr:sp macro="" textlink="">
      <xdr:nvSpPr>
        <xdr:cNvPr id="788" name="フローチャート : 判断 787"/>
        <xdr:cNvSpPr/>
      </xdr:nvSpPr>
      <xdr:spPr>
        <a:xfrm>
          <a:off x="21272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122282</xdr:rowOff>
    </xdr:from>
    <xdr:ext cx="469744" cy="259045"/>
    <xdr:sp macro="" textlink="">
      <xdr:nvSpPr>
        <xdr:cNvPr id="789" name="テキスト ボックス 788"/>
        <xdr:cNvSpPr txBox="1"/>
      </xdr:nvSpPr>
      <xdr:spPr>
        <a:xfrm>
          <a:off x="21088427"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21808</xdr:rowOff>
    </xdr:from>
    <xdr:to>
      <xdr:col>29</xdr:col>
      <xdr:colOff>517525</xdr:colOff>
      <xdr:row>59</xdr:row>
      <xdr:rowOff>81897</xdr:rowOff>
    </xdr:to>
    <xdr:cxnSp macro="">
      <xdr:nvCxnSpPr>
        <xdr:cNvPr id="790" name="直線コネクタ 789"/>
        <xdr:cNvCxnSpPr/>
      </xdr:nvCxnSpPr>
      <xdr:spPr>
        <a:xfrm>
          <a:off x="19545300" y="9965908"/>
          <a:ext cx="889000" cy="23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165840</xdr:rowOff>
    </xdr:from>
    <xdr:to>
      <xdr:col>29</xdr:col>
      <xdr:colOff>568325</xdr:colOff>
      <xdr:row>58</xdr:row>
      <xdr:rowOff>95990</xdr:rowOff>
    </xdr:to>
    <xdr:sp macro="" textlink="">
      <xdr:nvSpPr>
        <xdr:cNvPr id="791" name="フローチャート : 判断 790"/>
        <xdr:cNvSpPr/>
      </xdr:nvSpPr>
      <xdr:spPr>
        <a:xfrm>
          <a:off x="20383500" y="993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112517</xdr:rowOff>
    </xdr:from>
    <xdr:ext cx="469744" cy="259045"/>
    <xdr:sp macro="" textlink="">
      <xdr:nvSpPr>
        <xdr:cNvPr id="792" name="テキスト ボックス 791"/>
        <xdr:cNvSpPr txBox="1"/>
      </xdr:nvSpPr>
      <xdr:spPr>
        <a:xfrm>
          <a:off x="20199427" y="971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21808</xdr:rowOff>
    </xdr:from>
    <xdr:to>
      <xdr:col>28</xdr:col>
      <xdr:colOff>314325</xdr:colOff>
      <xdr:row>59</xdr:row>
      <xdr:rowOff>56882</xdr:rowOff>
    </xdr:to>
    <xdr:cxnSp macro="">
      <xdr:nvCxnSpPr>
        <xdr:cNvPr id="793" name="直線コネクタ 792"/>
        <xdr:cNvCxnSpPr/>
      </xdr:nvCxnSpPr>
      <xdr:spPr>
        <a:xfrm flipV="1">
          <a:off x="18656300" y="9965908"/>
          <a:ext cx="889000" cy="20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155292</xdr:rowOff>
    </xdr:from>
    <xdr:to>
      <xdr:col>28</xdr:col>
      <xdr:colOff>365125</xdr:colOff>
      <xdr:row>58</xdr:row>
      <xdr:rowOff>85442</xdr:rowOff>
    </xdr:to>
    <xdr:sp macro="" textlink="">
      <xdr:nvSpPr>
        <xdr:cNvPr id="794" name="フローチャート : 判断 793"/>
        <xdr:cNvSpPr/>
      </xdr:nvSpPr>
      <xdr:spPr>
        <a:xfrm>
          <a:off x="19494500" y="992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76569</xdr:rowOff>
    </xdr:from>
    <xdr:ext cx="469744" cy="259045"/>
    <xdr:sp macro="" textlink="">
      <xdr:nvSpPr>
        <xdr:cNvPr id="795" name="テキスト ボックス 794"/>
        <xdr:cNvSpPr txBox="1"/>
      </xdr:nvSpPr>
      <xdr:spPr>
        <a:xfrm>
          <a:off x="19310427" y="1002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151895</xdr:rowOff>
    </xdr:from>
    <xdr:to>
      <xdr:col>27</xdr:col>
      <xdr:colOff>161925</xdr:colOff>
      <xdr:row>58</xdr:row>
      <xdr:rowOff>82045</xdr:rowOff>
    </xdr:to>
    <xdr:sp macro="" textlink="">
      <xdr:nvSpPr>
        <xdr:cNvPr id="796" name="フローチャート : 判断 795"/>
        <xdr:cNvSpPr/>
      </xdr:nvSpPr>
      <xdr:spPr>
        <a:xfrm>
          <a:off x="18605500" y="992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98572</xdr:rowOff>
    </xdr:from>
    <xdr:ext cx="469744" cy="259045"/>
    <xdr:sp macro="" textlink="">
      <xdr:nvSpPr>
        <xdr:cNvPr id="797" name="テキスト ボックス 796"/>
        <xdr:cNvSpPr txBox="1"/>
      </xdr:nvSpPr>
      <xdr:spPr>
        <a:xfrm>
          <a:off x="18421427" y="969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55</xdr:row>
      <xdr:rowOff>46870</xdr:rowOff>
    </xdr:from>
    <xdr:to>
      <xdr:col>32</xdr:col>
      <xdr:colOff>238125</xdr:colOff>
      <xdr:row>55</xdr:row>
      <xdr:rowOff>148470</xdr:rowOff>
    </xdr:to>
    <xdr:sp macro="" textlink="">
      <xdr:nvSpPr>
        <xdr:cNvPr id="803" name="円/楕円 802"/>
        <xdr:cNvSpPr/>
      </xdr:nvSpPr>
      <xdr:spPr>
        <a:xfrm>
          <a:off x="22110700" y="947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54</xdr:row>
      <xdr:rowOff>69747</xdr:rowOff>
    </xdr:from>
    <xdr:ext cx="534377" cy="259045"/>
    <xdr:sp macro="" textlink="">
      <xdr:nvSpPr>
        <xdr:cNvPr id="804" name="貸付金該当値テキスト"/>
        <xdr:cNvSpPr txBox="1"/>
      </xdr:nvSpPr>
      <xdr:spPr>
        <a:xfrm>
          <a:off x="22212300" y="932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21,037</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32469</xdr:rowOff>
    </xdr:from>
    <xdr:to>
      <xdr:col>31</xdr:col>
      <xdr:colOff>85725</xdr:colOff>
      <xdr:row>59</xdr:row>
      <xdr:rowOff>134069</xdr:rowOff>
    </xdr:to>
    <xdr:sp macro="" textlink="">
      <xdr:nvSpPr>
        <xdr:cNvPr id="805" name="円/楕円 804"/>
        <xdr:cNvSpPr/>
      </xdr:nvSpPr>
      <xdr:spPr>
        <a:xfrm>
          <a:off x="21272500" y="1014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125196</xdr:rowOff>
    </xdr:from>
    <xdr:ext cx="378565" cy="259045"/>
    <xdr:sp macro="" textlink="">
      <xdr:nvSpPr>
        <xdr:cNvPr id="806" name="テキスト ボックス 805"/>
        <xdr:cNvSpPr txBox="1"/>
      </xdr:nvSpPr>
      <xdr:spPr>
        <a:xfrm>
          <a:off x="21134017" y="10240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478</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31097</xdr:rowOff>
    </xdr:from>
    <xdr:to>
      <xdr:col>29</xdr:col>
      <xdr:colOff>568325</xdr:colOff>
      <xdr:row>59</xdr:row>
      <xdr:rowOff>132697</xdr:rowOff>
    </xdr:to>
    <xdr:sp macro="" textlink="">
      <xdr:nvSpPr>
        <xdr:cNvPr id="807" name="円/楕円 806"/>
        <xdr:cNvSpPr/>
      </xdr:nvSpPr>
      <xdr:spPr>
        <a:xfrm>
          <a:off x="20383500" y="101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123824</xdr:rowOff>
    </xdr:from>
    <xdr:ext cx="378565" cy="259045"/>
    <xdr:sp macro="" textlink="">
      <xdr:nvSpPr>
        <xdr:cNvPr id="808" name="テキスト ボックス 807"/>
        <xdr:cNvSpPr txBox="1"/>
      </xdr:nvSpPr>
      <xdr:spPr>
        <a:xfrm>
          <a:off x="20245017" y="1023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142458</xdr:rowOff>
    </xdr:from>
    <xdr:to>
      <xdr:col>28</xdr:col>
      <xdr:colOff>365125</xdr:colOff>
      <xdr:row>58</xdr:row>
      <xdr:rowOff>72608</xdr:rowOff>
    </xdr:to>
    <xdr:sp macro="" textlink="">
      <xdr:nvSpPr>
        <xdr:cNvPr id="809" name="円/楕円 808"/>
        <xdr:cNvSpPr/>
      </xdr:nvSpPr>
      <xdr:spPr>
        <a:xfrm>
          <a:off x="19494500" y="991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89135</xdr:rowOff>
    </xdr:from>
    <xdr:ext cx="469744" cy="259045"/>
    <xdr:sp macro="" textlink="">
      <xdr:nvSpPr>
        <xdr:cNvPr id="810" name="テキスト ボックス 809"/>
        <xdr:cNvSpPr txBox="1"/>
      </xdr:nvSpPr>
      <xdr:spPr>
        <a:xfrm>
          <a:off x="19310427" y="9690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6082</xdr:rowOff>
    </xdr:from>
    <xdr:to>
      <xdr:col>27</xdr:col>
      <xdr:colOff>161925</xdr:colOff>
      <xdr:row>59</xdr:row>
      <xdr:rowOff>107682</xdr:rowOff>
    </xdr:to>
    <xdr:sp macro="" textlink="">
      <xdr:nvSpPr>
        <xdr:cNvPr id="811" name="円/楕円 810"/>
        <xdr:cNvSpPr/>
      </xdr:nvSpPr>
      <xdr:spPr>
        <a:xfrm>
          <a:off x="18605500" y="1012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98809</xdr:rowOff>
    </xdr:from>
    <xdr:ext cx="469744" cy="259045"/>
    <xdr:sp macro="" textlink="">
      <xdr:nvSpPr>
        <xdr:cNvPr id="812" name="テキスト ボックス 811"/>
        <xdr:cNvSpPr txBox="1"/>
      </xdr:nvSpPr>
      <xdr:spPr>
        <a:xfrm>
          <a:off x="18421427" y="1021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118832</xdr:rowOff>
    </xdr:from>
    <xdr:to>
      <xdr:col>32</xdr:col>
      <xdr:colOff>186689</xdr:colOff>
      <xdr:row>78</xdr:row>
      <xdr:rowOff>65993</xdr:rowOff>
    </xdr:to>
    <xdr:cxnSp macro="">
      <xdr:nvCxnSpPr>
        <xdr:cNvPr id="839" name="直線コネクタ 838"/>
        <xdr:cNvCxnSpPr/>
      </xdr:nvCxnSpPr>
      <xdr:spPr>
        <a:xfrm flipV="1">
          <a:off x="22159595" y="12120332"/>
          <a:ext cx="1269" cy="131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69820</xdr:rowOff>
    </xdr:from>
    <xdr:ext cx="534377" cy="259045"/>
    <xdr:sp macro="" textlink="">
      <xdr:nvSpPr>
        <xdr:cNvPr id="840" name="繰出金最小値テキスト"/>
        <xdr:cNvSpPr txBox="1"/>
      </xdr:nvSpPr>
      <xdr:spPr>
        <a:xfrm>
          <a:off x="22212300" y="1344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32,514</a:t>
          </a:r>
          <a:endParaRPr kumimoji="1" lang="ja-JP" altLang="en-US" sz="1000" b="1">
            <a:latin typeface="ＭＳ Ｐゴシック"/>
          </a:endParaRPr>
        </a:p>
      </xdr:txBody>
    </xdr:sp>
    <xdr:clientData/>
  </xdr:oneCellAnchor>
  <xdr:twoCellAnchor>
    <xdr:from>
      <xdr:col>32</xdr:col>
      <xdr:colOff>98425</xdr:colOff>
      <xdr:row>78</xdr:row>
      <xdr:rowOff>65993</xdr:rowOff>
    </xdr:from>
    <xdr:to>
      <xdr:col>32</xdr:col>
      <xdr:colOff>276225</xdr:colOff>
      <xdr:row>78</xdr:row>
      <xdr:rowOff>65993</xdr:rowOff>
    </xdr:to>
    <xdr:cxnSp macro="">
      <xdr:nvCxnSpPr>
        <xdr:cNvPr id="841" name="直線コネクタ 840"/>
        <xdr:cNvCxnSpPr/>
      </xdr:nvCxnSpPr>
      <xdr:spPr>
        <a:xfrm>
          <a:off x="22072600" y="1343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65509</xdr:rowOff>
    </xdr:from>
    <xdr:ext cx="599010" cy="259045"/>
    <xdr:sp macro="" textlink="">
      <xdr:nvSpPr>
        <xdr:cNvPr id="842" name="繰出金最大値テキスト"/>
        <xdr:cNvSpPr txBox="1"/>
      </xdr:nvSpPr>
      <xdr:spPr>
        <a:xfrm>
          <a:off x="22212300" y="118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113,278</a:t>
          </a:r>
          <a:endParaRPr kumimoji="1" lang="ja-JP" altLang="en-US" sz="1000" b="1">
            <a:latin typeface="ＭＳ Ｐゴシック"/>
          </a:endParaRPr>
        </a:p>
      </xdr:txBody>
    </xdr:sp>
    <xdr:clientData/>
  </xdr:oneCellAnchor>
  <xdr:twoCellAnchor>
    <xdr:from>
      <xdr:col>32</xdr:col>
      <xdr:colOff>98425</xdr:colOff>
      <xdr:row>70</xdr:row>
      <xdr:rowOff>118832</xdr:rowOff>
    </xdr:from>
    <xdr:to>
      <xdr:col>32</xdr:col>
      <xdr:colOff>276225</xdr:colOff>
      <xdr:row>70</xdr:row>
      <xdr:rowOff>118832</xdr:rowOff>
    </xdr:to>
    <xdr:cxnSp macro="">
      <xdr:nvCxnSpPr>
        <xdr:cNvPr id="843" name="直線コネクタ 842"/>
        <xdr:cNvCxnSpPr/>
      </xdr:nvCxnSpPr>
      <xdr:spPr>
        <a:xfrm>
          <a:off x="22072600" y="1212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74</xdr:row>
      <xdr:rowOff>115844</xdr:rowOff>
    </xdr:from>
    <xdr:to>
      <xdr:col>32</xdr:col>
      <xdr:colOff>187325</xdr:colOff>
      <xdr:row>74</xdr:row>
      <xdr:rowOff>147881</xdr:rowOff>
    </xdr:to>
    <xdr:cxnSp macro="">
      <xdr:nvCxnSpPr>
        <xdr:cNvPr id="844" name="直線コネクタ 843"/>
        <xdr:cNvCxnSpPr/>
      </xdr:nvCxnSpPr>
      <xdr:spPr>
        <a:xfrm>
          <a:off x="21323300" y="12803144"/>
          <a:ext cx="838200" cy="3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164074</xdr:rowOff>
    </xdr:from>
    <xdr:ext cx="534377" cy="259045"/>
    <xdr:sp macro="" textlink="">
      <xdr:nvSpPr>
        <xdr:cNvPr id="845" name="繰出金平均値テキスト"/>
        <xdr:cNvSpPr txBox="1"/>
      </xdr:nvSpPr>
      <xdr:spPr>
        <a:xfrm>
          <a:off x="22212300" y="12851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64,075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14197</xdr:rowOff>
    </xdr:from>
    <xdr:to>
      <xdr:col>32</xdr:col>
      <xdr:colOff>238125</xdr:colOff>
      <xdr:row>75</xdr:row>
      <xdr:rowOff>115797</xdr:rowOff>
    </xdr:to>
    <xdr:sp macro="" textlink="">
      <xdr:nvSpPr>
        <xdr:cNvPr id="846" name="フローチャート : 判断 845"/>
        <xdr:cNvSpPr/>
      </xdr:nvSpPr>
      <xdr:spPr>
        <a:xfrm>
          <a:off x="221107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74</xdr:row>
      <xdr:rowOff>115844</xdr:rowOff>
    </xdr:from>
    <xdr:to>
      <xdr:col>31</xdr:col>
      <xdr:colOff>34925</xdr:colOff>
      <xdr:row>74</xdr:row>
      <xdr:rowOff>167866</xdr:rowOff>
    </xdr:to>
    <xdr:cxnSp macro="">
      <xdr:nvCxnSpPr>
        <xdr:cNvPr id="847" name="直線コネクタ 846"/>
        <xdr:cNvCxnSpPr/>
      </xdr:nvCxnSpPr>
      <xdr:spPr>
        <a:xfrm flipV="1">
          <a:off x="20434300" y="12803144"/>
          <a:ext cx="889000" cy="5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35620</xdr:rowOff>
    </xdr:from>
    <xdr:to>
      <xdr:col>31</xdr:col>
      <xdr:colOff>85725</xdr:colOff>
      <xdr:row>75</xdr:row>
      <xdr:rowOff>137220</xdr:rowOff>
    </xdr:to>
    <xdr:sp macro="" textlink="">
      <xdr:nvSpPr>
        <xdr:cNvPr id="848" name="フローチャート : 判断 847"/>
        <xdr:cNvSpPr/>
      </xdr:nvSpPr>
      <xdr:spPr>
        <a:xfrm>
          <a:off x="21272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128347</xdr:rowOff>
    </xdr:from>
    <xdr:ext cx="534377" cy="259045"/>
    <xdr:sp macro="" textlink="">
      <xdr:nvSpPr>
        <xdr:cNvPr id="849" name="テキスト ボックス 848"/>
        <xdr:cNvSpPr txBox="1"/>
      </xdr:nvSpPr>
      <xdr:spPr>
        <a:xfrm>
          <a:off x="21056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167866</xdr:rowOff>
    </xdr:from>
    <xdr:to>
      <xdr:col>29</xdr:col>
      <xdr:colOff>517525</xdr:colOff>
      <xdr:row>75</xdr:row>
      <xdr:rowOff>60539</xdr:rowOff>
    </xdr:to>
    <xdr:cxnSp macro="">
      <xdr:nvCxnSpPr>
        <xdr:cNvPr id="850" name="直線コネクタ 849"/>
        <xdr:cNvCxnSpPr/>
      </xdr:nvCxnSpPr>
      <xdr:spPr>
        <a:xfrm flipV="1">
          <a:off x="19545300" y="12855166"/>
          <a:ext cx="889000" cy="6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101065</xdr:rowOff>
    </xdr:from>
    <xdr:to>
      <xdr:col>29</xdr:col>
      <xdr:colOff>568325</xdr:colOff>
      <xdr:row>76</xdr:row>
      <xdr:rowOff>31215</xdr:rowOff>
    </xdr:to>
    <xdr:sp macro="" textlink="">
      <xdr:nvSpPr>
        <xdr:cNvPr id="851" name="フローチャート : 判断 850"/>
        <xdr:cNvSpPr/>
      </xdr:nvSpPr>
      <xdr:spPr>
        <a:xfrm>
          <a:off x="20383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22342</xdr:rowOff>
    </xdr:from>
    <xdr:ext cx="534377" cy="259045"/>
    <xdr:sp macro="" textlink="">
      <xdr:nvSpPr>
        <xdr:cNvPr id="852" name="テキスト ボックス 851"/>
        <xdr:cNvSpPr txBox="1"/>
      </xdr:nvSpPr>
      <xdr:spPr>
        <a:xfrm>
          <a:off x="20167111" y="130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60539</xdr:rowOff>
    </xdr:from>
    <xdr:to>
      <xdr:col>28</xdr:col>
      <xdr:colOff>314325</xdr:colOff>
      <xdr:row>75</xdr:row>
      <xdr:rowOff>98830</xdr:rowOff>
    </xdr:to>
    <xdr:cxnSp macro="">
      <xdr:nvCxnSpPr>
        <xdr:cNvPr id="853" name="直線コネクタ 852"/>
        <xdr:cNvCxnSpPr/>
      </xdr:nvCxnSpPr>
      <xdr:spPr>
        <a:xfrm flipV="1">
          <a:off x="18656300" y="12919289"/>
          <a:ext cx="889000" cy="3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113474</xdr:rowOff>
    </xdr:from>
    <xdr:to>
      <xdr:col>28</xdr:col>
      <xdr:colOff>365125</xdr:colOff>
      <xdr:row>76</xdr:row>
      <xdr:rowOff>43625</xdr:rowOff>
    </xdr:to>
    <xdr:sp macro="" textlink="">
      <xdr:nvSpPr>
        <xdr:cNvPr id="854" name="フローチャート : 判断 853"/>
        <xdr:cNvSpPr/>
      </xdr:nvSpPr>
      <xdr:spPr>
        <a:xfrm>
          <a:off x="19494500" y="129722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34752</xdr:rowOff>
    </xdr:from>
    <xdr:ext cx="534377" cy="259045"/>
    <xdr:sp macro="" textlink="">
      <xdr:nvSpPr>
        <xdr:cNvPr id="855" name="テキスト ボックス 854"/>
        <xdr:cNvSpPr txBox="1"/>
      </xdr:nvSpPr>
      <xdr:spPr>
        <a:xfrm>
          <a:off x="19278111" y="13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140025</xdr:rowOff>
    </xdr:from>
    <xdr:to>
      <xdr:col>27</xdr:col>
      <xdr:colOff>161925</xdr:colOff>
      <xdr:row>76</xdr:row>
      <xdr:rowOff>70176</xdr:rowOff>
    </xdr:to>
    <xdr:sp macro="" textlink="">
      <xdr:nvSpPr>
        <xdr:cNvPr id="856" name="フローチャート : 判断 855"/>
        <xdr:cNvSpPr/>
      </xdr:nvSpPr>
      <xdr:spPr>
        <a:xfrm>
          <a:off x="18605500" y="129987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61301</xdr:rowOff>
    </xdr:from>
    <xdr:ext cx="534377" cy="259045"/>
    <xdr:sp macro="" textlink="">
      <xdr:nvSpPr>
        <xdr:cNvPr id="857" name="テキスト ボックス 856"/>
        <xdr:cNvSpPr txBox="1"/>
      </xdr:nvSpPr>
      <xdr:spPr>
        <a:xfrm>
          <a:off x="18389111" y="130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74</xdr:row>
      <xdr:rowOff>97081</xdr:rowOff>
    </xdr:from>
    <xdr:to>
      <xdr:col>32</xdr:col>
      <xdr:colOff>238125</xdr:colOff>
      <xdr:row>75</xdr:row>
      <xdr:rowOff>27231</xdr:rowOff>
    </xdr:to>
    <xdr:sp macro="" textlink="">
      <xdr:nvSpPr>
        <xdr:cNvPr id="863" name="円/楕円 862"/>
        <xdr:cNvSpPr/>
      </xdr:nvSpPr>
      <xdr:spPr>
        <a:xfrm>
          <a:off x="22110700" y="1278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73</xdr:row>
      <xdr:rowOff>119958</xdr:rowOff>
    </xdr:from>
    <xdr:ext cx="534377" cy="259045"/>
    <xdr:sp macro="" textlink="">
      <xdr:nvSpPr>
        <xdr:cNvPr id="864" name="繰出金該当値テキスト"/>
        <xdr:cNvSpPr txBox="1"/>
      </xdr:nvSpPr>
      <xdr:spPr>
        <a:xfrm>
          <a:off x="22212300" y="1263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69,499</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65044</xdr:rowOff>
    </xdr:from>
    <xdr:to>
      <xdr:col>31</xdr:col>
      <xdr:colOff>85725</xdr:colOff>
      <xdr:row>74</xdr:row>
      <xdr:rowOff>166644</xdr:rowOff>
    </xdr:to>
    <xdr:sp macro="" textlink="">
      <xdr:nvSpPr>
        <xdr:cNvPr id="865" name="円/楕円 864"/>
        <xdr:cNvSpPr/>
      </xdr:nvSpPr>
      <xdr:spPr>
        <a:xfrm>
          <a:off x="21272500" y="127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11721</xdr:rowOff>
    </xdr:from>
    <xdr:ext cx="534377" cy="259045"/>
    <xdr:sp macro="" textlink="">
      <xdr:nvSpPr>
        <xdr:cNvPr id="866" name="テキスト ボックス 865"/>
        <xdr:cNvSpPr txBox="1"/>
      </xdr:nvSpPr>
      <xdr:spPr>
        <a:xfrm>
          <a:off x="21056111" y="1252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71,461</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117066</xdr:rowOff>
    </xdr:from>
    <xdr:to>
      <xdr:col>29</xdr:col>
      <xdr:colOff>568325</xdr:colOff>
      <xdr:row>75</xdr:row>
      <xdr:rowOff>47216</xdr:rowOff>
    </xdr:to>
    <xdr:sp macro="" textlink="">
      <xdr:nvSpPr>
        <xdr:cNvPr id="867" name="円/楕円 866"/>
        <xdr:cNvSpPr/>
      </xdr:nvSpPr>
      <xdr:spPr>
        <a:xfrm>
          <a:off x="20383500" y="1280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63743</xdr:rowOff>
    </xdr:from>
    <xdr:ext cx="534377" cy="259045"/>
    <xdr:sp macro="" textlink="">
      <xdr:nvSpPr>
        <xdr:cNvPr id="868" name="テキスト ボックス 867"/>
        <xdr:cNvSpPr txBox="1"/>
      </xdr:nvSpPr>
      <xdr:spPr>
        <a:xfrm>
          <a:off x="20167111" y="1257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68,275</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9739</xdr:rowOff>
    </xdr:from>
    <xdr:to>
      <xdr:col>28</xdr:col>
      <xdr:colOff>365125</xdr:colOff>
      <xdr:row>75</xdr:row>
      <xdr:rowOff>111339</xdr:rowOff>
    </xdr:to>
    <xdr:sp macro="" textlink="">
      <xdr:nvSpPr>
        <xdr:cNvPr id="869" name="円/楕円 868"/>
        <xdr:cNvSpPr/>
      </xdr:nvSpPr>
      <xdr:spPr>
        <a:xfrm>
          <a:off x="19494500" y="1286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127866</xdr:rowOff>
    </xdr:from>
    <xdr:ext cx="534377" cy="259045"/>
    <xdr:sp macro="" textlink="">
      <xdr:nvSpPr>
        <xdr:cNvPr id="870" name="テキスト ボックス 869"/>
        <xdr:cNvSpPr txBox="1"/>
      </xdr:nvSpPr>
      <xdr:spPr>
        <a:xfrm>
          <a:off x="19278111" y="1264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64,348</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48030</xdr:rowOff>
    </xdr:from>
    <xdr:to>
      <xdr:col>27</xdr:col>
      <xdr:colOff>161925</xdr:colOff>
      <xdr:row>75</xdr:row>
      <xdr:rowOff>149630</xdr:rowOff>
    </xdr:to>
    <xdr:sp macro="" textlink="">
      <xdr:nvSpPr>
        <xdr:cNvPr id="871" name="円/楕円 870"/>
        <xdr:cNvSpPr/>
      </xdr:nvSpPr>
      <xdr:spPr>
        <a:xfrm>
          <a:off x="18605500" y="1290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166157</xdr:rowOff>
    </xdr:from>
    <xdr:ext cx="534377" cy="259045"/>
    <xdr:sp macro="" textlink="">
      <xdr:nvSpPr>
        <xdr:cNvPr id="872" name="テキスト ボックス 871"/>
        <xdr:cNvSpPr txBox="1"/>
      </xdr:nvSpPr>
      <xdr:spPr>
        <a:xfrm>
          <a:off x="18389111" y="1268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62,003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83" name="直線コネクタ 882"/>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4" name="テキスト ボックス 883"/>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5" name="直線コネクタ 884"/>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35577</xdr:rowOff>
    </xdr:from>
    <xdr:ext cx="467179" cy="259045"/>
    <xdr:sp macro="" textlink="">
      <xdr:nvSpPr>
        <xdr:cNvPr id="886" name="テキスト ボックス 885"/>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168927</xdr:rowOff>
    </xdr:from>
    <xdr:ext cx="467179" cy="259045"/>
    <xdr:sp macro="" textlink="">
      <xdr:nvSpPr>
        <xdr:cNvPr id="888" name="テキスト ボックス 887"/>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9" name="直線コネクタ 888"/>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130827</xdr:rowOff>
    </xdr:from>
    <xdr:ext cx="467179" cy="259045"/>
    <xdr:sp macro="" textlink="">
      <xdr:nvSpPr>
        <xdr:cNvPr id="890" name="テキスト ボックス 889"/>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91" name="直線コネクタ 890"/>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92727</xdr:rowOff>
    </xdr:from>
    <xdr:ext cx="531299" cy="259045"/>
    <xdr:sp macro="" textlink="">
      <xdr:nvSpPr>
        <xdr:cNvPr id="892" name="テキスト ボックス 891"/>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94" name="テキスト ボックス 893"/>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91</xdr:row>
      <xdr:rowOff>111252</xdr:rowOff>
    </xdr:from>
    <xdr:to>
      <xdr:col>32</xdr:col>
      <xdr:colOff>186689</xdr:colOff>
      <xdr:row>99</xdr:row>
      <xdr:rowOff>44450</xdr:rowOff>
    </xdr:to>
    <xdr:cxnSp macro="">
      <xdr:nvCxnSpPr>
        <xdr:cNvPr id="896" name="直線コネクタ 895"/>
        <xdr:cNvCxnSpPr/>
      </xdr:nvCxnSpPr>
      <xdr:spPr>
        <a:xfrm flipV="1">
          <a:off x="22159595" y="15713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92092</xdr:rowOff>
    </xdr:from>
    <xdr:ext cx="249299" cy="259045"/>
    <xdr:sp macro="" textlink="">
      <xdr:nvSpPr>
        <xdr:cNvPr id="897" name="前年度繰上充用金最小値テキスト"/>
        <xdr:cNvSpPr txBox="1"/>
      </xdr:nvSpPr>
      <xdr:spPr>
        <a:xfrm>
          <a:off x="22212300" y="17065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8" name="直線コネクタ 89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90</xdr:row>
      <xdr:rowOff>57929</xdr:rowOff>
    </xdr:from>
    <xdr:ext cx="534377" cy="259045"/>
    <xdr:sp macro="" textlink="">
      <xdr:nvSpPr>
        <xdr:cNvPr id="899" name="前年度繰上充用金最大値テキスト"/>
        <xdr:cNvSpPr txBox="1"/>
      </xdr:nvSpPr>
      <xdr:spPr>
        <a:xfrm>
          <a:off x="22212300" y="154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91</xdr:row>
      <xdr:rowOff>111252</xdr:rowOff>
    </xdr:from>
    <xdr:to>
      <xdr:col>32</xdr:col>
      <xdr:colOff>276225</xdr:colOff>
      <xdr:row>91</xdr:row>
      <xdr:rowOff>111252</xdr:rowOff>
    </xdr:to>
    <xdr:cxnSp macro="">
      <xdr:nvCxnSpPr>
        <xdr:cNvPr id="900" name="直線コネクタ 899"/>
        <xdr:cNvCxnSpPr/>
      </xdr:nvCxnSpPr>
      <xdr:spPr>
        <a:xfrm>
          <a:off x="22072600" y="157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901" name="直線コネクタ 900"/>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9541</xdr:rowOff>
    </xdr:from>
    <xdr:ext cx="313932" cy="259045"/>
    <xdr:sp macro="" textlink="">
      <xdr:nvSpPr>
        <xdr:cNvPr id="902" name="前年度繰上充用金平均値テキスト"/>
        <xdr:cNvSpPr txBox="1"/>
      </xdr:nvSpPr>
      <xdr:spPr>
        <a:xfrm>
          <a:off x="22212300" y="1681164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158114</xdr:rowOff>
    </xdr:from>
    <xdr:to>
      <xdr:col>32</xdr:col>
      <xdr:colOff>238125</xdr:colOff>
      <xdr:row>99</xdr:row>
      <xdr:rowOff>88264</xdr:rowOff>
    </xdr:to>
    <xdr:sp macro="" textlink="">
      <xdr:nvSpPr>
        <xdr:cNvPr id="903" name="フローチャート : 判断 902"/>
        <xdr:cNvSpPr/>
      </xdr:nvSpPr>
      <xdr:spPr>
        <a:xfrm>
          <a:off x="221107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4" name="直線コネクタ 903"/>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157862</xdr:rowOff>
    </xdr:from>
    <xdr:to>
      <xdr:col>31</xdr:col>
      <xdr:colOff>85725</xdr:colOff>
      <xdr:row>99</xdr:row>
      <xdr:rowOff>88012</xdr:rowOff>
    </xdr:to>
    <xdr:sp macro="" textlink="">
      <xdr:nvSpPr>
        <xdr:cNvPr id="905" name="フローチャート : 判断 904"/>
        <xdr:cNvSpPr/>
      </xdr:nvSpPr>
      <xdr:spPr>
        <a:xfrm>
          <a:off x="21272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104539</xdr:rowOff>
    </xdr:from>
    <xdr:ext cx="313932" cy="259045"/>
    <xdr:sp macro="" textlink="">
      <xdr:nvSpPr>
        <xdr:cNvPr id="906" name="テキスト ボックス 905"/>
        <xdr:cNvSpPr txBox="1"/>
      </xdr:nvSpPr>
      <xdr:spPr>
        <a:xfrm>
          <a:off x="21166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7" name="直線コネクタ 906"/>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160910</xdr:rowOff>
    </xdr:from>
    <xdr:to>
      <xdr:col>29</xdr:col>
      <xdr:colOff>568325</xdr:colOff>
      <xdr:row>99</xdr:row>
      <xdr:rowOff>91060</xdr:rowOff>
    </xdr:to>
    <xdr:sp macro="" textlink="">
      <xdr:nvSpPr>
        <xdr:cNvPr id="908" name="フローチャート : 判断 907"/>
        <xdr:cNvSpPr/>
      </xdr:nvSpPr>
      <xdr:spPr>
        <a:xfrm>
          <a:off x="20383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107587</xdr:rowOff>
    </xdr:from>
    <xdr:ext cx="313932" cy="259045"/>
    <xdr:sp macro="" textlink="">
      <xdr:nvSpPr>
        <xdr:cNvPr id="909" name="テキスト ボックス 908"/>
        <xdr:cNvSpPr txBox="1"/>
      </xdr:nvSpPr>
      <xdr:spPr>
        <a:xfrm>
          <a:off x="20277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10" name="直線コネクタ 909"/>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161798</xdr:rowOff>
    </xdr:from>
    <xdr:to>
      <xdr:col>28</xdr:col>
      <xdr:colOff>365125</xdr:colOff>
      <xdr:row>99</xdr:row>
      <xdr:rowOff>91948</xdr:rowOff>
    </xdr:to>
    <xdr:sp macro="" textlink="">
      <xdr:nvSpPr>
        <xdr:cNvPr id="911" name="フローチャート : 判断 910"/>
        <xdr:cNvSpPr/>
      </xdr:nvSpPr>
      <xdr:spPr>
        <a:xfrm>
          <a:off x="19494500" y="1696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108475</xdr:rowOff>
    </xdr:from>
    <xdr:ext cx="313932" cy="259045"/>
    <xdr:sp macro="" textlink="">
      <xdr:nvSpPr>
        <xdr:cNvPr id="912" name="テキスト ボックス 911"/>
        <xdr:cNvSpPr txBox="1"/>
      </xdr:nvSpPr>
      <xdr:spPr>
        <a:xfrm>
          <a:off x="19388333" y="16739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163068</xdr:rowOff>
    </xdr:from>
    <xdr:to>
      <xdr:col>27</xdr:col>
      <xdr:colOff>161925</xdr:colOff>
      <xdr:row>99</xdr:row>
      <xdr:rowOff>93218</xdr:rowOff>
    </xdr:to>
    <xdr:sp macro="" textlink="">
      <xdr:nvSpPr>
        <xdr:cNvPr id="913" name="フローチャート : 判断 912"/>
        <xdr:cNvSpPr/>
      </xdr:nvSpPr>
      <xdr:spPr>
        <a:xfrm>
          <a:off x="18605500" y="16965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109745</xdr:rowOff>
    </xdr:from>
    <xdr:ext cx="313932" cy="259045"/>
    <xdr:sp macro="" textlink="">
      <xdr:nvSpPr>
        <xdr:cNvPr id="914" name="テキスト ボックス 913"/>
        <xdr:cNvSpPr txBox="1"/>
      </xdr:nvSpPr>
      <xdr:spPr>
        <a:xfrm>
          <a:off x="18499333" y="16740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20" name="円/楕円 919"/>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136542</xdr:rowOff>
    </xdr:from>
    <xdr:ext cx="249299" cy="259045"/>
    <xdr:sp macro="" textlink="">
      <xdr:nvSpPr>
        <xdr:cNvPr id="921" name="前年度繰上充用金該当値テキスト"/>
        <xdr:cNvSpPr txBox="1"/>
      </xdr:nvSpPr>
      <xdr:spPr>
        <a:xfrm>
          <a:off x="22212300" y="16938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22" name="円/楕円 921"/>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23" name="テキスト ボックス 922"/>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4" name="円/楕円 923"/>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25" name="テキスト ボックス 924"/>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6" name="円/楕円 925"/>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27" name="テキスト ボックス 926"/>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8" name="円/楕円 927"/>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29" name="テキスト ボックス 928"/>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本市の性質別歳出決算の状況を類似団体と比較すると、住民一人当たりのコストについては、物件費、維持補修費及び普通建設事業費は低水準で推移しているが、人件費、扶助費、補助費、公債費</a:t>
          </a:r>
          <a:r>
            <a:rPr kumimoji="1" lang="ja-JP" altLang="en-US" sz="1300" baseline="0">
              <a:solidFill>
                <a:sysClr val="windowText" lastClr="000000"/>
              </a:solidFill>
              <a:latin typeface="ＭＳ Ｐゴシック"/>
            </a:rPr>
            <a:t>及び積立金に</a:t>
          </a:r>
          <a:r>
            <a:rPr kumimoji="1" lang="ja-JP" altLang="en-US" sz="1300" baseline="0">
              <a:latin typeface="ＭＳ Ｐゴシック"/>
            </a:rPr>
            <a:t>ついては高水準で推移している。</a:t>
          </a:r>
          <a:endParaRPr kumimoji="1" lang="en-US" altLang="ja-JP" sz="1300" baseline="0">
            <a:latin typeface="ＭＳ Ｐゴシック"/>
          </a:endParaRPr>
        </a:p>
        <a:p>
          <a:r>
            <a:rPr kumimoji="1" lang="ja-JP" altLang="en-US" sz="1300" baseline="0">
              <a:latin typeface="ＭＳ Ｐゴシック"/>
            </a:rPr>
            <a:t>　住民一人当たりのコストが高いものは、</a:t>
          </a:r>
          <a:r>
            <a:rPr kumimoji="1" lang="ja-JP" altLang="en-US" sz="1300" baseline="0">
              <a:solidFill>
                <a:sysClr val="windowText" lastClr="000000"/>
              </a:solidFill>
              <a:latin typeface="ＭＳ Ｐゴシック"/>
            </a:rPr>
            <a:t>ほぼ経常</a:t>
          </a:r>
          <a:r>
            <a:rPr kumimoji="1" lang="ja-JP" altLang="en-US" sz="1300" baseline="0">
              <a:latin typeface="ＭＳ Ｐゴシック"/>
            </a:rPr>
            <a:t>経費であり、財政構造の硬直化がうかがえる。扶助費については、生活保護費は被保護者の減少により、児童手当は少子化に伴い減少しているものの、障害者自立支援事業などの増により、毎年度増加していることから、補助金の見直しによる補助費等の抑制</a:t>
          </a:r>
          <a:r>
            <a:rPr kumimoji="1" lang="ja-JP" altLang="en-US" sz="1300" baseline="0">
              <a:solidFill>
                <a:sysClr val="windowText" lastClr="000000"/>
              </a:solidFill>
              <a:latin typeface="ＭＳ Ｐゴシック"/>
            </a:rPr>
            <a:t>に努め、人件費については、人員適正化計画に基づく事務の見直し等による抑制に努める必要がある。</a:t>
          </a:r>
          <a:endParaRPr kumimoji="1" lang="ja-JP" altLang="en-US" sz="1300">
            <a:solidFill>
              <a:sysClr val="windowText" lastClr="000000"/>
            </a:solidFill>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28,520
28,441
126.91
19,815,356
18,865,958
745,891
10,800,507
17,632,032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11.7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7303</xdr:rowOff>
    </xdr:from>
    <xdr:to>
      <xdr:col>6</xdr:col>
      <xdr:colOff>510540</xdr:colOff>
      <xdr:row>38</xdr:row>
      <xdr:rowOff>1588</xdr:rowOff>
    </xdr:to>
    <xdr:cxnSp macro="">
      <xdr:nvCxnSpPr>
        <xdr:cNvPr id="56" name="直線コネクタ 55"/>
        <xdr:cNvCxnSpPr/>
      </xdr:nvCxnSpPr>
      <xdr:spPr>
        <a:xfrm flipV="1">
          <a:off x="4633595" y="5322253"/>
          <a:ext cx="127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5415</xdr:rowOff>
    </xdr:from>
    <xdr:ext cx="469744" cy="259045"/>
    <xdr:sp macro="" textlink="">
      <xdr:nvSpPr>
        <xdr:cNvPr id="57" name="議会費最小値テキスト"/>
        <xdr:cNvSpPr txBox="1"/>
      </xdr:nvSpPr>
      <xdr:spPr>
        <a:xfrm>
          <a:off x="4686300" y="652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3,125</a:t>
          </a:r>
          <a:endParaRPr kumimoji="1" lang="ja-JP" altLang="en-US" sz="1000" b="1">
            <a:latin typeface="ＭＳ Ｐゴシック"/>
          </a:endParaRPr>
        </a:p>
      </xdr:txBody>
    </xdr:sp>
    <xdr:clientData/>
  </xdr:oneCellAnchor>
  <xdr:twoCellAnchor>
    <xdr:from>
      <xdr:col>6</xdr:col>
      <xdr:colOff>422275</xdr:colOff>
      <xdr:row>38</xdr:row>
      <xdr:rowOff>1588</xdr:rowOff>
    </xdr:from>
    <xdr:to>
      <xdr:col>6</xdr:col>
      <xdr:colOff>600075</xdr:colOff>
      <xdr:row>38</xdr:row>
      <xdr:rowOff>1588</xdr:rowOff>
    </xdr:to>
    <xdr:cxnSp macro="">
      <xdr:nvCxnSpPr>
        <xdr:cNvPr id="58" name="直線コネクタ 57"/>
        <xdr:cNvCxnSpPr/>
      </xdr:nvCxnSpPr>
      <xdr:spPr>
        <a:xfrm>
          <a:off x="4546600" y="65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125430</xdr:rowOff>
    </xdr:from>
    <xdr:ext cx="469744" cy="259045"/>
    <xdr:sp macro="" textlink="">
      <xdr:nvSpPr>
        <xdr:cNvPr id="59" name="議会費最大値テキスト"/>
        <xdr:cNvSpPr txBox="1"/>
      </xdr:nvSpPr>
      <xdr:spPr>
        <a:xfrm>
          <a:off x="4686300" y="509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9,395</a:t>
          </a:r>
          <a:endParaRPr kumimoji="1" lang="ja-JP" altLang="en-US" sz="1000" b="1">
            <a:latin typeface="ＭＳ Ｐゴシック"/>
          </a:endParaRPr>
        </a:p>
      </xdr:txBody>
    </xdr:sp>
    <xdr:clientData/>
  </xdr:oneCellAnchor>
  <xdr:twoCellAnchor>
    <xdr:from>
      <xdr:col>6</xdr:col>
      <xdr:colOff>422275</xdr:colOff>
      <xdr:row>31</xdr:row>
      <xdr:rowOff>7303</xdr:rowOff>
    </xdr:from>
    <xdr:to>
      <xdr:col>6</xdr:col>
      <xdr:colOff>600075</xdr:colOff>
      <xdr:row>31</xdr:row>
      <xdr:rowOff>7303</xdr:rowOff>
    </xdr:to>
    <xdr:cxnSp macro="">
      <xdr:nvCxnSpPr>
        <xdr:cNvPr id="60" name="直線コネクタ 59"/>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129984</xdr:rowOff>
    </xdr:from>
    <xdr:to>
      <xdr:col>6</xdr:col>
      <xdr:colOff>511175</xdr:colOff>
      <xdr:row>35</xdr:row>
      <xdr:rowOff>153226</xdr:rowOff>
    </xdr:to>
    <xdr:cxnSp macro="">
      <xdr:nvCxnSpPr>
        <xdr:cNvPr id="61" name="直線コネクタ 60"/>
        <xdr:cNvCxnSpPr/>
      </xdr:nvCxnSpPr>
      <xdr:spPr>
        <a:xfrm>
          <a:off x="3797300" y="5959284"/>
          <a:ext cx="838200" cy="19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115397</xdr:rowOff>
    </xdr:from>
    <xdr:ext cx="469744" cy="259045"/>
    <xdr:sp macro="" textlink="">
      <xdr:nvSpPr>
        <xdr:cNvPr id="62" name="議会費平均値テキスト"/>
        <xdr:cNvSpPr txBox="1"/>
      </xdr:nvSpPr>
      <xdr:spPr>
        <a:xfrm>
          <a:off x="4686300" y="594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92520</xdr:rowOff>
    </xdr:from>
    <xdr:to>
      <xdr:col>6</xdr:col>
      <xdr:colOff>561975</xdr:colOff>
      <xdr:row>36</xdr:row>
      <xdr:rowOff>22670</xdr:rowOff>
    </xdr:to>
    <xdr:sp macro="" textlink="">
      <xdr:nvSpPr>
        <xdr:cNvPr id="63" name="フローチャート : 判断 62"/>
        <xdr:cNvSpPr/>
      </xdr:nvSpPr>
      <xdr:spPr>
        <a:xfrm>
          <a:off x="45847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129984</xdr:rowOff>
    </xdr:from>
    <xdr:to>
      <xdr:col>5</xdr:col>
      <xdr:colOff>358775</xdr:colOff>
      <xdr:row>35</xdr:row>
      <xdr:rowOff>49403</xdr:rowOff>
    </xdr:to>
    <xdr:cxnSp macro="">
      <xdr:nvCxnSpPr>
        <xdr:cNvPr id="64" name="直線コネクタ 63"/>
        <xdr:cNvCxnSpPr/>
      </xdr:nvCxnSpPr>
      <xdr:spPr>
        <a:xfrm flipV="1">
          <a:off x="2908300" y="5959284"/>
          <a:ext cx="889000" cy="9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6985</xdr:rowOff>
    </xdr:from>
    <xdr:to>
      <xdr:col>5</xdr:col>
      <xdr:colOff>409575</xdr:colOff>
      <xdr:row>35</xdr:row>
      <xdr:rowOff>108585</xdr:rowOff>
    </xdr:to>
    <xdr:sp macro="" textlink="">
      <xdr:nvSpPr>
        <xdr:cNvPr id="65" name="フローチャート : 判断 64"/>
        <xdr:cNvSpPr/>
      </xdr:nvSpPr>
      <xdr:spPr>
        <a:xfrm>
          <a:off x="3746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99712</xdr:rowOff>
    </xdr:from>
    <xdr:ext cx="469744" cy="259045"/>
    <xdr:sp macro="" textlink="">
      <xdr:nvSpPr>
        <xdr:cNvPr id="66" name="テキスト ボックス 65"/>
        <xdr:cNvSpPr txBox="1"/>
      </xdr:nvSpPr>
      <xdr:spPr>
        <a:xfrm>
          <a:off x="3562427" y="610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44450</xdr:rowOff>
    </xdr:from>
    <xdr:to>
      <xdr:col>4</xdr:col>
      <xdr:colOff>155575</xdr:colOff>
      <xdr:row>35</xdr:row>
      <xdr:rowOff>49403</xdr:rowOff>
    </xdr:to>
    <xdr:cxnSp macro="">
      <xdr:nvCxnSpPr>
        <xdr:cNvPr id="67" name="直線コネクタ 66"/>
        <xdr:cNvCxnSpPr/>
      </xdr:nvCxnSpPr>
      <xdr:spPr>
        <a:xfrm>
          <a:off x="2019300" y="604520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51943</xdr:rowOff>
    </xdr:from>
    <xdr:to>
      <xdr:col>4</xdr:col>
      <xdr:colOff>206375</xdr:colOff>
      <xdr:row>35</xdr:row>
      <xdr:rowOff>153543</xdr:rowOff>
    </xdr:to>
    <xdr:sp macro="" textlink="">
      <xdr:nvSpPr>
        <xdr:cNvPr id="68" name="フローチャート : 判断 67"/>
        <xdr:cNvSpPr/>
      </xdr:nvSpPr>
      <xdr:spPr>
        <a:xfrm>
          <a:off x="2857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144670</xdr:rowOff>
    </xdr:from>
    <xdr:ext cx="469744" cy="259045"/>
    <xdr:sp macro="" textlink="">
      <xdr:nvSpPr>
        <xdr:cNvPr id="69" name="テキスト ボックス 68"/>
        <xdr:cNvSpPr txBox="1"/>
      </xdr:nvSpPr>
      <xdr:spPr>
        <a:xfrm>
          <a:off x="2673427"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38735</xdr:rowOff>
    </xdr:from>
    <xdr:to>
      <xdr:col>2</xdr:col>
      <xdr:colOff>638175</xdr:colOff>
      <xdr:row>35</xdr:row>
      <xdr:rowOff>44450</xdr:rowOff>
    </xdr:to>
    <xdr:cxnSp macro="">
      <xdr:nvCxnSpPr>
        <xdr:cNvPr id="70" name="直線コネクタ 69"/>
        <xdr:cNvCxnSpPr/>
      </xdr:nvCxnSpPr>
      <xdr:spPr>
        <a:xfrm>
          <a:off x="1130300" y="586803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65659</xdr:rowOff>
    </xdr:from>
    <xdr:to>
      <xdr:col>3</xdr:col>
      <xdr:colOff>3175</xdr:colOff>
      <xdr:row>35</xdr:row>
      <xdr:rowOff>167259</xdr:rowOff>
    </xdr:to>
    <xdr:sp macro="" textlink="">
      <xdr:nvSpPr>
        <xdr:cNvPr id="71" name="フローチャート : 判断 70"/>
        <xdr:cNvSpPr/>
      </xdr:nvSpPr>
      <xdr:spPr>
        <a:xfrm>
          <a:off x="1968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158386</xdr:rowOff>
    </xdr:from>
    <xdr:ext cx="469744" cy="259045"/>
    <xdr:sp macro="" textlink="">
      <xdr:nvSpPr>
        <xdr:cNvPr id="72" name="テキスト ボックス 71"/>
        <xdr:cNvSpPr txBox="1"/>
      </xdr:nvSpPr>
      <xdr:spPr>
        <a:xfrm>
          <a:off x="1784427" y="615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28702</xdr:rowOff>
    </xdr:from>
    <xdr:to>
      <xdr:col>1</xdr:col>
      <xdr:colOff>485775</xdr:colOff>
      <xdr:row>35</xdr:row>
      <xdr:rowOff>130302</xdr:rowOff>
    </xdr:to>
    <xdr:sp macro="" textlink="">
      <xdr:nvSpPr>
        <xdr:cNvPr id="73" name="フローチャート : 判断 72"/>
        <xdr:cNvSpPr/>
      </xdr:nvSpPr>
      <xdr:spPr>
        <a:xfrm>
          <a:off x="1079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121429</xdr:rowOff>
    </xdr:from>
    <xdr:ext cx="469744" cy="259045"/>
    <xdr:sp macro="" textlink="">
      <xdr:nvSpPr>
        <xdr:cNvPr id="74" name="テキスト ボックス 73"/>
        <xdr:cNvSpPr txBox="1"/>
      </xdr:nvSpPr>
      <xdr:spPr>
        <a:xfrm>
          <a:off x="895427" y="612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102426</xdr:rowOff>
    </xdr:from>
    <xdr:to>
      <xdr:col>6</xdr:col>
      <xdr:colOff>561975</xdr:colOff>
      <xdr:row>36</xdr:row>
      <xdr:rowOff>32576</xdr:rowOff>
    </xdr:to>
    <xdr:sp macro="" textlink="">
      <xdr:nvSpPr>
        <xdr:cNvPr id="80" name="円/楕円 79"/>
        <xdr:cNvSpPr/>
      </xdr:nvSpPr>
      <xdr:spPr>
        <a:xfrm>
          <a:off x="4584700" y="610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80853</xdr:rowOff>
    </xdr:from>
    <xdr:ext cx="469744" cy="259045"/>
    <xdr:sp macro="" textlink="">
      <xdr:nvSpPr>
        <xdr:cNvPr id="81" name="議会費該当値テキスト"/>
        <xdr:cNvSpPr txBox="1"/>
      </xdr:nvSpPr>
      <xdr:spPr>
        <a:xfrm>
          <a:off x="4686300" y="608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5,029</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79184</xdr:rowOff>
    </xdr:from>
    <xdr:to>
      <xdr:col>5</xdr:col>
      <xdr:colOff>409575</xdr:colOff>
      <xdr:row>35</xdr:row>
      <xdr:rowOff>9334</xdr:rowOff>
    </xdr:to>
    <xdr:sp macro="" textlink="">
      <xdr:nvSpPr>
        <xdr:cNvPr id="82" name="円/楕円 81"/>
        <xdr:cNvSpPr/>
      </xdr:nvSpPr>
      <xdr:spPr>
        <a:xfrm>
          <a:off x="3746500" y="59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25861</xdr:rowOff>
    </xdr:from>
    <xdr:ext cx="469744" cy="259045"/>
    <xdr:sp macro="" textlink="">
      <xdr:nvSpPr>
        <xdr:cNvPr id="83" name="テキスト ボックス 82"/>
        <xdr:cNvSpPr txBox="1"/>
      </xdr:nvSpPr>
      <xdr:spPr>
        <a:xfrm>
          <a:off x="3562427" y="568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6,051</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170053</xdr:rowOff>
    </xdr:from>
    <xdr:to>
      <xdr:col>4</xdr:col>
      <xdr:colOff>206375</xdr:colOff>
      <xdr:row>35</xdr:row>
      <xdr:rowOff>100203</xdr:rowOff>
    </xdr:to>
    <xdr:sp macro="" textlink="">
      <xdr:nvSpPr>
        <xdr:cNvPr id="84" name="円/楕円 83"/>
        <xdr:cNvSpPr/>
      </xdr:nvSpPr>
      <xdr:spPr>
        <a:xfrm>
          <a:off x="2857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116730</xdr:rowOff>
    </xdr:from>
    <xdr:ext cx="469744" cy="259045"/>
    <xdr:sp macro="" textlink="">
      <xdr:nvSpPr>
        <xdr:cNvPr id="85" name="テキスト ボックス 84"/>
        <xdr:cNvSpPr txBox="1"/>
      </xdr:nvSpPr>
      <xdr:spPr>
        <a:xfrm>
          <a:off x="2673427"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5,574</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165100</xdr:rowOff>
    </xdr:from>
    <xdr:to>
      <xdr:col>3</xdr:col>
      <xdr:colOff>3175</xdr:colOff>
      <xdr:row>35</xdr:row>
      <xdr:rowOff>95250</xdr:rowOff>
    </xdr:to>
    <xdr:sp macro="" textlink="">
      <xdr:nvSpPr>
        <xdr:cNvPr id="86" name="円/楕円 85"/>
        <xdr:cNvSpPr/>
      </xdr:nvSpPr>
      <xdr:spPr>
        <a:xfrm>
          <a:off x="1968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111777</xdr:rowOff>
    </xdr:from>
    <xdr:ext cx="469744" cy="259045"/>
    <xdr:sp macro="" textlink="">
      <xdr:nvSpPr>
        <xdr:cNvPr id="87" name="テキスト ボックス 86"/>
        <xdr:cNvSpPr txBox="1"/>
      </xdr:nvSpPr>
      <xdr:spPr>
        <a:xfrm>
          <a:off x="1784427"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5,600</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159385</xdr:rowOff>
    </xdr:from>
    <xdr:to>
      <xdr:col>1</xdr:col>
      <xdr:colOff>485775</xdr:colOff>
      <xdr:row>34</xdr:row>
      <xdr:rowOff>89535</xdr:rowOff>
    </xdr:to>
    <xdr:sp macro="" textlink="">
      <xdr:nvSpPr>
        <xdr:cNvPr id="88" name="円/楕円 87"/>
        <xdr:cNvSpPr/>
      </xdr:nvSpPr>
      <xdr:spPr>
        <a:xfrm>
          <a:off x="1079500" y="581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106062</xdr:rowOff>
    </xdr:from>
    <xdr:ext cx="469744" cy="259045"/>
    <xdr:sp macro="" textlink="">
      <xdr:nvSpPr>
        <xdr:cNvPr id="89" name="テキスト ボックス 88"/>
        <xdr:cNvSpPr txBox="1"/>
      </xdr:nvSpPr>
      <xdr:spPr>
        <a:xfrm>
          <a:off x="895427" y="5592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6,530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48301</xdr:rowOff>
    </xdr:from>
    <xdr:to>
      <xdr:col>6</xdr:col>
      <xdr:colOff>510540</xdr:colOff>
      <xdr:row>57</xdr:row>
      <xdr:rowOff>149484</xdr:rowOff>
    </xdr:to>
    <xdr:cxnSp macro="">
      <xdr:nvCxnSpPr>
        <xdr:cNvPr id="111" name="直線コネクタ 110"/>
        <xdr:cNvCxnSpPr/>
      </xdr:nvCxnSpPr>
      <xdr:spPr>
        <a:xfrm flipV="1">
          <a:off x="4633595" y="8792251"/>
          <a:ext cx="1270" cy="112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153311</xdr:rowOff>
    </xdr:from>
    <xdr:ext cx="534377" cy="259045"/>
    <xdr:sp macro="" textlink="">
      <xdr:nvSpPr>
        <xdr:cNvPr id="112" name="総務費最小値テキスト"/>
        <xdr:cNvSpPr txBox="1"/>
      </xdr:nvSpPr>
      <xdr:spPr>
        <a:xfrm>
          <a:off x="4686300" y="992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35,360</a:t>
          </a:r>
          <a:endParaRPr kumimoji="1" lang="ja-JP" altLang="en-US" sz="1000" b="1">
            <a:latin typeface="ＭＳ Ｐゴシック"/>
          </a:endParaRPr>
        </a:p>
      </xdr:txBody>
    </xdr:sp>
    <xdr:clientData/>
  </xdr:oneCellAnchor>
  <xdr:twoCellAnchor>
    <xdr:from>
      <xdr:col>6</xdr:col>
      <xdr:colOff>422275</xdr:colOff>
      <xdr:row>57</xdr:row>
      <xdr:rowOff>149484</xdr:rowOff>
    </xdr:from>
    <xdr:to>
      <xdr:col>6</xdr:col>
      <xdr:colOff>600075</xdr:colOff>
      <xdr:row>57</xdr:row>
      <xdr:rowOff>149484</xdr:rowOff>
    </xdr:to>
    <xdr:cxnSp macro="">
      <xdr:nvCxnSpPr>
        <xdr:cNvPr id="113" name="直線コネクタ 112"/>
        <xdr:cNvCxnSpPr/>
      </xdr:nvCxnSpPr>
      <xdr:spPr>
        <a:xfrm>
          <a:off x="4546600" y="9922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166428</xdr:rowOff>
    </xdr:from>
    <xdr:ext cx="599010" cy="259045"/>
    <xdr:sp macro="" textlink="">
      <xdr:nvSpPr>
        <xdr:cNvPr id="114" name="総務費最大値テキスト"/>
        <xdr:cNvSpPr txBox="1"/>
      </xdr:nvSpPr>
      <xdr:spPr>
        <a:xfrm>
          <a:off x="4686300" y="856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282,491</a:t>
          </a:r>
          <a:endParaRPr kumimoji="1" lang="ja-JP" altLang="en-US" sz="1000" b="1">
            <a:latin typeface="ＭＳ Ｐゴシック"/>
          </a:endParaRPr>
        </a:p>
      </xdr:txBody>
    </xdr:sp>
    <xdr:clientData/>
  </xdr:oneCellAnchor>
  <xdr:twoCellAnchor>
    <xdr:from>
      <xdr:col>6</xdr:col>
      <xdr:colOff>422275</xdr:colOff>
      <xdr:row>51</xdr:row>
      <xdr:rowOff>48301</xdr:rowOff>
    </xdr:from>
    <xdr:to>
      <xdr:col>6</xdr:col>
      <xdr:colOff>600075</xdr:colOff>
      <xdr:row>51</xdr:row>
      <xdr:rowOff>48301</xdr:rowOff>
    </xdr:to>
    <xdr:cxnSp macro="">
      <xdr:nvCxnSpPr>
        <xdr:cNvPr id="115" name="直線コネクタ 114"/>
        <xdr:cNvCxnSpPr/>
      </xdr:nvCxnSpPr>
      <xdr:spPr>
        <a:xfrm>
          <a:off x="4546600" y="879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158624</xdr:rowOff>
    </xdr:from>
    <xdr:to>
      <xdr:col>6</xdr:col>
      <xdr:colOff>511175</xdr:colOff>
      <xdr:row>56</xdr:row>
      <xdr:rowOff>76574</xdr:rowOff>
    </xdr:to>
    <xdr:cxnSp macro="">
      <xdr:nvCxnSpPr>
        <xdr:cNvPr id="116" name="直線コネクタ 115"/>
        <xdr:cNvCxnSpPr/>
      </xdr:nvCxnSpPr>
      <xdr:spPr>
        <a:xfrm flipV="1">
          <a:off x="3797300" y="9416924"/>
          <a:ext cx="838200" cy="26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19513</xdr:rowOff>
    </xdr:from>
    <xdr:ext cx="534377" cy="259045"/>
    <xdr:sp macro="" textlink="">
      <xdr:nvSpPr>
        <xdr:cNvPr id="117" name="総務費平均値テキスト"/>
        <xdr:cNvSpPr txBox="1"/>
      </xdr:nvSpPr>
      <xdr:spPr>
        <a:xfrm>
          <a:off x="4686300" y="9620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41086</xdr:rowOff>
    </xdr:from>
    <xdr:to>
      <xdr:col>6</xdr:col>
      <xdr:colOff>561975</xdr:colOff>
      <xdr:row>56</xdr:row>
      <xdr:rowOff>142686</xdr:rowOff>
    </xdr:to>
    <xdr:sp macro="" textlink="">
      <xdr:nvSpPr>
        <xdr:cNvPr id="118" name="フローチャート : 判断 117"/>
        <xdr:cNvSpPr/>
      </xdr:nvSpPr>
      <xdr:spPr>
        <a:xfrm>
          <a:off x="45847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76574</xdr:rowOff>
    </xdr:from>
    <xdr:to>
      <xdr:col>5</xdr:col>
      <xdr:colOff>358775</xdr:colOff>
      <xdr:row>56</xdr:row>
      <xdr:rowOff>87552</xdr:rowOff>
    </xdr:to>
    <xdr:cxnSp macro="">
      <xdr:nvCxnSpPr>
        <xdr:cNvPr id="119" name="直線コネクタ 118"/>
        <xdr:cNvCxnSpPr/>
      </xdr:nvCxnSpPr>
      <xdr:spPr>
        <a:xfrm flipV="1">
          <a:off x="2908300" y="9677774"/>
          <a:ext cx="889000" cy="1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54487</xdr:rowOff>
    </xdr:from>
    <xdr:to>
      <xdr:col>5</xdr:col>
      <xdr:colOff>409575</xdr:colOff>
      <xdr:row>56</xdr:row>
      <xdr:rowOff>156087</xdr:rowOff>
    </xdr:to>
    <xdr:sp macro="" textlink="">
      <xdr:nvSpPr>
        <xdr:cNvPr id="120" name="フローチャート : 判断 119"/>
        <xdr:cNvSpPr/>
      </xdr:nvSpPr>
      <xdr:spPr>
        <a:xfrm>
          <a:off x="3746500" y="96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147214</xdr:rowOff>
    </xdr:from>
    <xdr:ext cx="534377" cy="259045"/>
    <xdr:sp macro="" textlink="">
      <xdr:nvSpPr>
        <xdr:cNvPr id="121" name="テキスト ボックス 120"/>
        <xdr:cNvSpPr txBox="1"/>
      </xdr:nvSpPr>
      <xdr:spPr>
        <a:xfrm>
          <a:off x="3530111" y="974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163584</xdr:rowOff>
    </xdr:from>
    <xdr:to>
      <xdr:col>4</xdr:col>
      <xdr:colOff>155575</xdr:colOff>
      <xdr:row>56</xdr:row>
      <xdr:rowOff>87552</xdr:rowOff>
    </xdr:to>
    <xdr:cxnSp macro="">
      <xdr:nvCxnSpPr>
        <xdr:cNvPr id="122" name="直線コネクタ 121"/>
        <xdr:cNvCxnSpPr/>
      </xdr:nvCxnSpPr>
      <xdr:spPr>
        <a:xfrm>
          <a:off x="2019300" y="9593334"/>
          <a:ext cx="889000" cy="9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21646</xdr:rowOff>
    </xdr:from>
    <xdr:to>
      <xdr:col>4</xdr:col>
      <xdr:colOff>206375</xdr:colOff>
      <xdr:row>56</xdr:row>
      <xdr:rowOff>123246</xdr:rowOff>
    </xdr:to>
    <xdr:sp macro="" textlink="">
      <xdr:nvSpPr>
        <xdr:cNvPr id="123" name="フローチャート : 判断 122"/>
        <xdr:cNvSpPr/>
      </xdr:nvSpPr>
      <xdr:spPr>
        <a:xfrm>
          <a:off x="2857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139773</xdr:rowOff>
    </xdr:from>
    <xdr:ext cx="534377" cy="259045"/>
    <xdr:sp macro="" textlink="">
      <xdr:nvSpPr>
        <xdr:cNvPr id="124" name="テキスト ボックス 123"/>
        <xdr:cNvSpPr txBox="1"/>
      </xdr:nvSpPr>
      <xdr:spPr>
        <a:xfrm>
          <a:off x="2641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163584</xdr:rowOff>
    </xdr:from>
    <xdr:to>
      <xdr:col>2</xdr:col>
      <xdr:colOff>638175</xdr:colOff>
      <xdr:row>56</xdr:row>
      <xdr:rowOff>5087</xdr:rowOff>
    </xdr:to>
    <xdr:cxnSp macro="">
      <xdr:nvCxnSpPr>
        <xdr:cNvPr id="125" name="直線コネクタ 124"/>
        <xdr:cNvCxnSpPr/>
      </xdr:nvCxnSpPr>
      <xdr:spPr>
        <a:xfrm flipV="1">
          <a:off x="1130300" y="9593334"/>
          <a:ext cx="889000" cy="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51579</xdr:rowOff>
    </xdr:from>
    <xdr:to>
      <xdr:col>3</xdr:col>
      <xdr:colOff>3175</xdr:colOff>
      <xdr:row>56</xdr:row>
      <xdr:rowOff>153179</xdr:rowOff>
    </xdr:to>
    <xdr:sp macro="" textlink="">
      <xdr:nvSpPr>
        <xdr:cNvPr id="126" name="フローチャート : 判断 125"/>
        <xdr:cNvSpPr/>
      </xdr:nvSpPr>
      <xdr:spPr>
        <a:xfrm>
          <a:off x="1968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144306</xdr:rowOff>
    </xdr:from>
    <xdr:ext cx="534377" cy="259045"/>
    <xdr:sp macro="" textlink="">
      <xdr:nvSpPr>
        <xdr:cNvPr id="127" name="テキスト ボックス 126"/>
        <xdr:cNvSpPr txBox="1"/>
      </xdr:nvSpPr>
      <xdr:spPr>
        <a:xfrm>
          <a:off x="1752111" y="974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98789</xdr:rowOff>
    </xdr:from>
    <xdr:to>
      <xdr:col>1</xdr:col>
      <xdr:colOff>485775</xdr:colOff>
      <xdr:row>56</xdr:row>
      <xdr:rowOff>28939</xdr:rowOff>
    </xdr:to>
    <xdr:sp macro="" textlink="">
      <xdr:nvSpPr>
        <xdr:cNvPr id="128" name="フローチャート : 判断 127"/>
        <xdr:cNvSpPr/>
      </xdr:nvSpPr>
      <xdr:spPr>
        <a:xfrm>
          <a:off x="1079500" y="952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45466</xdr:rowOff>
    </xdr:from>
    <xdr:ext cx="599010" cy="259045"/>
    <xdr:sp macro="" textlink="">
      <xdr:nvSpPr>
        <xdr:cNvPr id="129" name="テキスト ボックス 128"/>
        <xdr:cNvSpPr txBox="1"/>
      </xdr:nvSpPr>
      <xdr:spPr>
        <a:xfrm>
          <a:off x="830794" y="930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107824</xdr:rowOff>
    </xdr:from>
    <xdr:to>
      <xdr:col>6</xdr:col>
      <xdr:colOff>561975</xdr:colOff>
      <xdr:row>55</xdr:row>
      <xdr:rowOff>37974</xdr:rowOff>
    </xdr:to>
    <xdr:sp macro="" textlink="">
      <xdr:nvSpPr>
        <xdr:cNvPr id="135" name="円/楕円 134"/>
        <xdr:cNvSpPr/>
      </xdr:nvSpPr>
      <xdr:spPr>
        <a:xfrm>
          <a:off x="4584700" y="936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130701</xdr:rowOff>
    </xdr:from>
    <xdr:ext cx="599010" cy="259045"/>
    <xdr:sp macro="" textlink="">
      <xdr:nvSpPr>
        <xdr:cNvPr id="136" name="総務費該当値テキスト"/>
        <xdr:cNvSpPr txBox="1"/>
      </xdr:nvSpPr>
      <xdr:spPr>
        <a:xfrm>
          <a:off x="4686300" y="9217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145,861</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25774</xdr:rowOff>
    </xdr:from>
    <xdr:to>
      <xdr:col>5</xdr:col>
      <xdr:colOff>409575</xdr:colOff>
      <xdr:row>56</xdr:row>
      <xdr:rowOff>127374</xdr:rowOff>
    </xdr:to>
    <xdr:sp macro="" textlink="">
      <xdr:nvSpPr>
        <xdr:cNvPr id="137" name="円/楕円 136"/>
        <xdr:cNvSpPr/>
      </xdr:nvSpPr>
      <xdr:spPr>
        <a:xfrm>
          <a:off x="3746500" y="962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143901</xdr:rowOff>
    </xdr:from>
    <xdr:ext cx="534377" cy="259045"/>
    <xdr:sp macro="" textlink="">
      <xdr:nvSpPr>
        <xdr:cNvPr id="138" name="テキスト ボックス 137"/>
        <xdr:cNvSpPr txBox="1"/>
      </xdr:nvSpPr>
      <xdr:spPr>
        <a:xfrm>
          <a:off x="3530111" y="94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88,807</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36752</xdr:rowOff>
    </xdr:from>
    <xdr:to>
      <xdr:col>4</xdr:col>
      <xdr:colOff>206375</xdr:colOff>
      <xdr:row>56</xdr:row>
      <xdr:rowOff>138352</xdr:rowOff>
    </xdr:to>
    <xdr:sp macro="" textlink="">
      <xdr:nvSpPr>
        <xdr:cNvPr id="139" name="円/楕円 138"/>
        <xdr:cNvSpPr/>
      </xdr:nvSpPr>
      <xdr:spPr>
        <a:xfrm>
          <a:off x="2857500" y="963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129479</xdr:rowOff>
    </xdr:from>
    <xdr:ext cx="534377" cy="259045"/>
    <xdr:sp macro="" textlink="">
      <xdr:nvSpPr>
        <xdr:cNvPr id="140" name="テキスト ボックス 139"/>
        <xdr:cNvSpPr txBox="1"/>
      </xdr:nvSpPr>
      <xdr:spPr>
        <a:xfrm>
          <a:off x="2641111" y="973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86,406</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112784</xdr:rowOff>
    </xdr:from>
    <xdr:to>
      <xdr:col>3</xdr:col>
      <xdr:colOff>3175</xdr:colOff>
      <xdr:row>56</xdr:row>
      <xdr:rowOff>42934</xdr:rowOff>
    </xdr:to>
    <xdr:sp macro="" textlink="">
      <xdr:nvSpPr>
        <xdr:cNvPr id="141" name="円/楕円 140"/>
        <xdr:cNvSpPr/>
      </xdr:nvSpPr>
      <xdr:spPr>
        <a:xfrm>
          <a:off x="1968500" y="954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59461</xdr:rowOff>
    </xdr:from>
    <xdr:ext cx="599010" cy="259045"/>
    <xdr:sp macro="" textlink="">
      <xdr:nvSpPr>
        <xdr:cNvPr id="142" name="テキスト ボックス 141"/>
        <xdr:cNvSpPr txBox="1"/>
      </xdr:nvSpPr>
      <xdr:spPr>
        <a:xfrm>
          <a:off x="1719794" y="9317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107,276</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125737</xdr:rowOff>
    </xdr:from>
    <xdr:to>
      <xdr:col>1</xdr:col>
      <xdr:colOff>485775</xdr:colOff>
      <xdr:row>56</xdr:row>
      <xdr:rowOff>55887</xdr:rowOff>
    </xdr:to>
    <xdr:sp macro="" textlink="">
      <xdr:nvSpPr>
        <xdr:cNvPr id="143" name="円/楕円 142"/>
        <xdr:cNvSpPr/>
      </xdr:nvSpPr>
      <xdr:spPr>
        <a:xfrm>
          <a:off x="1079500" y="955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47014</xdr:rowOff>
    </xdr:from>
    <xdr:ext cx="599010" cy="259045"/>
    <xdr:sp macro="" textlink="">
      <xdr:nvSpPr>
        <xdr:cNvPr id="144" name="テキスト ボックス 143"/>
        <xdr:cNvSpPr txBox="1"/>
      </xdr:nvSpPr>
      <xdr:spPr>
        <a:xfrm>
          <a:off x="830794" y="9648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104,443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90720</xdr:rowOff>
    </xdr:from>
    <xdr:to>
      <xdr:col>6</xdr:col>
      <xdr:colOff>510540</xdr:colOff>
      <xdr:row>78</xdr:row>
      <xdr:rowOff>81708</xdr:rowOff>
    </xdr:to>
    <xdr:cxnSp macro="">
      <xdr:nvCxnSpPr>
        <xdr:cNvPr id="167" name="直線コネクタ 166"/>
        <xdr:cNvCxnSpPr/>
      </xdr:nvCxnSpPr>
      <xdr:spPr>
        <a:xfrm flipV="1">
          <a:off x="4633595" y="12435120"/>
          <a:ext cx="1270" cy="101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85535</xdr:rowOff>
    </xdr:from>
    <xdr:ext cx="599010" cy="259045"/>
    <xdr:sp macro="" textlink="">
      <xdr:nvSpPr>
        <xdr:cNvPr id="168" name="民生費最小値テキスト"/>
        <xdr:cNvSpPr txBox="1"/>
      </xdr:nvSpPr>
      <xdr:spPr>
        <a:xfrm>
          <a:off x="4686300" y="13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112,684</a:t>
          </a:r>
          <a:endParaRPr kumimoji="1" lang="ja-JP" altLang="en-US" sz="1000" b="1">
            <a:latin typeface="ＭＳ Ｐゴシック"/>
          </a:endParaRPr>
        </a:p>
      </xdr:txBody>
    </xdr:sp>
    <xdr:clientData/>
  </xdr:oneCellAnchor>
  <xdr:twoCellAnchor>
    <xdr:from>
      <xdr:col>6</xdr:col>
      <xdr:colOff>422275</xdr:colOff>
      <xdr:row>78</xdr:row>
      <xdr:rowOff>81708</xdr:rowOff>
    </xdr:from>
    <xdr:to>
      <xdr:col>6</xdr:col>
      <xdr:colOff>600075</xdr:colOff>
      <xdr:row>78</xdr:row>
      <xdr:rowOff>81708</xdr:rowOff>
    </xdr:to>
    <xdr:cxnSp macro="">
      <xdr:nvCxnSpPr>
        <xdr:cNvPr id="169" name="直線コネクタ 168"/>
        <xdr:cNvCxnSpPr/>
      </xdr:nvCxnSpPr>
      <xdr:spPr>
        <a:xfrm>
          <a:off x="4546600" y="1345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37397</xdr:rowOff>
    </xdr:from>
    <xdr:ext cx="599010" cy="259045"/>
    <xdr:sp macro="" textlink="">
      <xdr:nvSpPr>
        <xdr:cNvPr id="170" name="民生費最大値テキスト"/>
        <xdr:cNvSpPr txBox="1"/>
      </xdr:nvSpPr>
      <xdr:spPr>
        <a:xfrm>
          <a:off x="4686300" y="1221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335,713</a:t>
          </a:r>
          <a:endParaRPr kumimoji="1" lang="ja-JP" altLang="en-US" sz="1000" b="1">
            <a:latin typeface="ＭＳ Ｐゴシック"/>
          </a:endParaRPr>
        </a:p>
      </xdr:txBody>
    </xdr:sp>
    <xdr:clientData/>
  </xdr:oneCellAnchor>
  <xdr:twoCellAnchor>
    <xdr:from>
      <xdr:col>6</xdr:col>
      <xdr:colOff>422275</xdr:colOff>
      <xdr:row>72</xdr:row>
      <xdr:rowOff>90720</xdr:rowOff>
    </xdr:from>
    <xdr:to>
      <xdr:col>6</xdr:col>
      <xdr:colOff>600075</xdr:colOff>
      <xdr:row>72</xdr:row>
      <xdr:rowOff>90720</xdr:rowOff>
    </xdr:to>
    <xdr:cxnSp macro="">
      <xdr:nvCxnSpPr>
        <xdr:cNvPr id="171" name="直線コネクタ 170"/>
        <xdr:cNvCxnSpPr/>
      </xdr:nvCxnSpPr>
      <xdr:spPr>
        <a:xfrm>
          <a:off x="4546600" y="124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18276</xdr:rowOff>
    </xdr:from>
    <xdr:to>
      <xdr:col>6</xdr:col>
      <xdr:colOff>511175</xdr:colOff>
      <xdr:row>76</xdr:row>
      <xdr:rowOff>64632</xdr:rowOff>
    </xdr:to>
    <xdr:cxnSp macro="">
      <xdr:nvCxnSpPr>
        <xdr:cNvPr id="172" name="直線コネクタ 171"/>
        <xdr:cNvCxnSpPr/>
      </xdr:nvCxnSpPr>
      <xdr:spPr>
        <a:xfrm flipV="1">
          <a:off x="3797300" y="13048476"/>
          <a:ext cx="838200" cy="4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58517</xdr:rowOff>
    </xdr:from>
    <xdr:ext cx="599010" cy="259045"/>
    <xdr:sp macro="" textlink="">
      <xdr:nvSpPr>
        <xdr:cNvPr id="173" name="民生費平均値テキスト"/>
        <xdr:cNvSpPr txBox="1"/>
      </xdr:nvSpPr>
      <xdr:spPr>
        <a:xfrm>
          <a:off x="4686300" y="130887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176,927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80090</xdr:rowOff>
    </xdr:from>
    <xdr:to>
      <xdr:col>6</xdr:col>
      <xdr:colOff>561975</xdr:colOff>
      <xdr:row>77</xdr:row>
      <xdr:rowOff>10240</xdr:rowOff>
    </xdr:to>
    <xdr:sp macro="" textlink="">
      <xdr:nvSpPr>
        <xdr:cNvPr id="174" name="フローチャート : 判断 173"/>
        <xdr:cNvSpPr/>
      </xdr:nvSpPr>
      <xdr:spPr>
        <a:xfrm>
          <a:off x="45847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64632</xdr:rowOff>
    </xdr:from>
    <xdr:to>
      <xdr:col>5</xdr:col>
      <xdr:colOff>358775</xdr:colOff>
      <xdr:row>76</xdr:row>
      <xdr:rowOff>80598</xdr:rowOff>
    </xdr:to>
    <xdr:cxnSp macro="">
      <xdr:nvCxnSpPr>
        <xdr:cNvPr id="175" name="直線コネクタ 174"/>
        <xdr:cNvCxnSpPr/>
      </xdr:nvCxnSpPr>
      <xdr:spPr>
        <a:xfrm flipV="1">
          <a:off x="2908300" y="13094832"/>
          <a:ext cx="889000" cy="15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118838</xdr:rowOff>
    </xdr:from>
    <xdr:to>
      <xdr:col>5</xdr:col>
      <xdr:colOff>409575</xdr:colOff>
      <xdr:row>77</xdr:row>
      <xdr:rowOff>48988</xdr:rowOff>
    </xdr:to>
    <xdr:sp macro="" textlink="">
      <xdr:nvSpPr>
        <xdr:cNvPr id="176" name="フローチャート : 判断 175"/>
        <xdr:cNvSpPr/>
      </xdr:nvSpPr>
      <xdr:spPr>
        <a:xfrm>
          <a:off x="3746500" y="131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40115</xdr:rowOff>
    </xdr:from>
    <xdr:ext cx="599010" cy="259045"/>
    <xdr:sp macro="" textlink="">
      <xdr:nvSpPr>
        <xdr:cNvPr id="177" name="テキスト ボックス 176"/>
        <xdr:cNvSpPr txBox="1"/>
      </xdr:nvSpPr>
      <xdr:spPr>
        <a:xfrm>
          <a:off x="3497794" y="1324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80598</xdr:rowOff>
    </xdr:from>
    <xdr:to>
      <xdr:col>4</xdr:col>
      <xdr:colOff>155575</xdr:colOff>
      <xdr:row>76</xdr:row>
      <xdr:rowOff>152040</xdr:rowOff>
    </xdr:to>
    <xdr:cxnSp macro="">
      <xdr:nvCxnSpPr>
        <xdr:cNvPr id="178" name="直線コネクタ 177"/>
        <xdr:cNvCxnSpPr/>
      </xdr:nvCxnSpPr>
      <xdr:spPr>
        <a:xfrm flipV="1">
          <a:off x="2019300" y="13110798"/>
          <a:ext cx="889000" cy="7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153064</xdr:rowOff>
    </xdr:from>
    <xdr:to>
      <xdr:col>4</xdr:col>
      <xdr:colOff>206375</xdr:colOff>
      <xdr:row>77</xdr:row>
      <xdr:rowOff>83214</xdr:rowOff>
    </xdr:to>
    <xdr:sp macro="" textlink="">
      <xdr:nvSpPr>
        <xdr:cNvPr id="179" name="フローチャート : 判断 178"/>
        <xdr:cNvSpPr/>
      </xdr:nvSpPr>
      <xdr:spPr>
        <a:xfrm>
          <a:off x="2857500" y="131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74341</xdr:rowOff>
    </xdr:from>
    <xdr:ext cx="599010" cy="259045"/>
    <xdr:sp macro="" textlink="">
      <xdr:nvSpPr>
        <xdr:cNvPr id="180" name="テキスト ボックス 179"/>
        <xdr:cNvSpPr txBox="1"/>
      </xdr:nvSpPr>
      <xdr:spPr>
        <a:xfrm>
          <a:off x="2608794" y="1327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152040</xdr:rowOff>
    </xdr:from>
    <xdr:to>
      <xdr:col>2</xdr:col>
      <xdr:colOff>638175</xdr:colOff>
      <xdr:row>76</xdr:row>
      <xdr:rowOff>165436</xdr:rowOff>
    </xdr:to>
    <xdr:cxnSp macro="">
      <xdr:nvCxnSpPr>
        <xdr:cNvPr id="181" name="直線コネクタ 180"/>
        <xdr:cNvCxnSpPr/>
      </xdr:nvCxnSpPr>
      <xdr:spPr>
        <a:xfrm flipV="1">
          <a:off x="1130300" y="13182240"/>
          <a:ext cx="889000" cy="1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169326</xdr:rowOff>
    </xdr:from>
    <xdr:to>
      <xdr:col>3</xdr:col>
      <xdr:colOff>3175</xdr:colOff>
      <xdr:row>77</xdr:row>
      <xdr:rowOff>99476</xdr:rowOff>
    </xdr:to>
    <xdr:sp macro="" textlink="">
      <xdr:nvSpPr>
        <xdr:cNvPr id="182" name="フローチャート : 判断 181"/>
        <xdr:cNvSpPr/>
      </xdr:nvSpPr>
      <xdr:spPr>
        <a:xfrm>
          <a:off x="1968500" y="1319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90603</xdr:rowOff>
    </xdr:from>
    <xdr:ext cx="599010" cy="259045"/>
    <xdr:sp macro="" textlink="">
      <xdr:nvSpPr>
        <xdr:cNvPr id="183" name="テキスト ボックス 182"/>
        <xdr:cNvSpPr txBox="1"/>
      </xdr:nvSpPr>
      <xdr:spPr>
        <a:xfrm>
          <a:off x="1719794" y="1329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9968</xdr:rowOff>
    </xdr:from>
    <xdr:to>
      <xdr:col>1</xdr:col>
      <xdr:colOff>485775</xdr:colOff>
      <xdr:row>77</xdr:row>
      <xdr:rowOff>111568</xdr:rowOff>
    </xdr:to>
    <xdr:sp macro="" textlink="">
      <xdr:nvSpPr>
        <xdr:cNvPr id="184" name="フローチャート : 判断 183"/>
        <xdr:cNvSpPr/>
      </xdr:nvSpPr>
      <xdr:spPr>
        <a:xfrm>
          <a:off x="1079500" y="1321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102695</xdr:rowOff>
    </xdr:from>
    <xdr:ext cx="599010" cy="259045"/>
    <xdr:sp macro="" textlink="">
      <xdr:nvSpPr>
        <xdr:cNvPr id="185" name="テキスト ボックス 184"/>
        <xdr:cNvSpPr txBox="1"/>
      </xdr:nvSpPr>
      <xdr:spPr>
        <a:xfrm>
          <a:off x="830794" y="13304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75</xdr:row>
      <xdr:rowOff>138927</xdr:rowOff>
    </xdr:from>
    <xdr:to>
      <xdr:col>6</xdr:col>
      <xdr:colOff>561975</xdr:colOff>
      <xdr:row>76</xdr:row>
      <xdr:rowOff>69078</xdr:rowOff>
    </xdr:to>
    <xdr:sp macro="" textlink="">
      <xdr:nvSpPr>
        <xdr:cNvPr id="191" name="円/楕円 190"/>
        <xdr:cNvSpPr/>
      </xdr:nvSpPr>
      <xdr:spPr>
        <a:xfrm>
          <a:off x="4584700" y="1299767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161804</xdr:rowOff>
    </xdr:from>
    <xdr:ext cx="599010" cy="259045"/>
    <xdr:sp macro="" textlink="">
      <xdr:nvSpPr>
        <xdr:cNvPr id="192" name="民生費該当値テキスト"/>
        <xdr:cNvSpPr txBox="1"/>
      </xdr:nvSpPr>
      <xdr:spPr>
        <a:xfrm>
          <a:off x="4686300" y="1284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201,558</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13832</xdr:rowOff>
    </xdr:from>
    <xdr:to>
      <xdr:col>5</xdr:col>
      <xdr:colOff>409575</xdr:colOff>
      <xdr:row>76</xdr:row>
      <xdr:rowOff>115432</xdr:rowOff>
    </xdr:to>
    <xdr:sp macro="" textlink="">
      <xdr:nvSpPr>
        <xdr:cNvPr id="193" name="円/楕円 192"/>
        <xdr:cNvSpPr/>
      </xdr:nvSpPr>
      <xdr:spPr>
        <a:xfrm>
          <a:off x="3746500" y="1304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131959</xdr:rowOff>
    </xdr:from>
    <xdr:ext cx="599010" cy="259045"/>
    <xdr:sp macro="" textlink="">
      <xdr:nvSpPr>
        <xdr:cNvPr id="194" name="テキスト ボックス 193"/>
        <xdr:cNvSpPr txBox="1"/>
      </xdr:nvSpPr>
      <xdr:spPr>
        <a:xfrm>
          <a:off x="3497794" y="12819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191,419</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29798</xdr:rowOff>
    </xdr:from>
    <xdr:to>
      <xdr:col>4</xdr:col>
      <xdr:colOff>206375</xdr:colOff>
      <xdr:row>76</xdr:row>
      <xdr:rowOff>131398</xdr:rowOff>
    </xdr:to>
    <xdr:sp macro="" textlink="">
      <xdr:nvSpPr>
        <xdr:cNvPr id="195" name="円/楕円 194"/>
        <xdr:cNvSpPr/>
      </xdr:nvSpPr>
      <xdr:spPr>
        <a:xfrm>
          <a:off x="2857500" y="1305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147924</xdr:rowOff>
    </xdr:from>
    <xdr:ext cx="599010" cy="259045"/>
    <xdr:sp macro="" textlink="">
      <xdr:nvSpPr>
        <xdr:cNvPr id="196" name="テキスト ボックス 195"/>
        <xdr:cNvSpPr txBox="1"/>
      </xdr:nvSpPr>
      <xdr:spPr>
        <a:xfrm>
          <a:off x="2608794" y="1283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187,927</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101240</xdr:rowOff>
    </xdr:from>
    <xdr:to>
      <xdr:col>3</xdr:col>
      <xdr:colOff>3175</xdr:colOff>
      <xdr:row>77</xdr:row>
      <xdr:rowOff>31390</xdr:rowOff>
    </xdr:to>
    <xdr:sp macro="" textlink="">
      <xdr:nvSpPr>
        <xdr:cNvPr id="197" name="円/楕円 196"/>
        <xdr:cNvSpPr/>
      </xdr:nvSpPr>
      <xdr:spPr>
        <a:xfrm>
          <a:off x="1968500" y="1313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47917</xdr:rowOff>
    </xdr:from>
    <xdr:ext cx="599010" cy="259045"/>
    <xdr:sp macro="" textlink="">
      <xdr:nvSpPr>
        <xdr:cNvPr id="198" name="テキスト ボックス 197"/>
        <xdr:cNvSpPr txBox="1"/>
      </xdr:nvSpPr>
      <xdr:spPr>
        <a:xfrm>
          <a:off x="1719794" y="1290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172,301</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114636</xdr:rowOff>
    </xdr:from>
    <xdr:to>
      <xdr:col>1</xdr:col>
      <xdr:colOff>485775</xdr:colOff>
      <xdr:row>77</xdr:row>
      <xdr:rowOff>44786</xdr:rowOff>
    </xdr:to>
    <xdr:sp macro="" textlink="">
      <xdr:nvSpPr>
        <xdr:cNvPr id="199" name="円/楕円 198"/>
        <xdr:cNvSpPr/>
      </xdr:nvSpPr>
      <xdr:spPr>
        <a:xfrm>
          <a:off x="1079500" y="1314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61313</xdr:rowOff>
    </xdr:from>
    <xdr:ext cx="599010" cy="259045"/>
    <xdr:sp macro="" textlink="">
      <xdr:nvSpPr>
        <xdr:cNvPr id="200" name="テキスト ボックス 199"/>
        <xdr:cNvSpPr txBox="1"/>
      </xdr:nvSpPr>
      <xdr:spPr>
        <a:xfrm>
          <a:off x="830794" y="12920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169,371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2" name="テキスト ボックス 211"/>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5" name="直線コネクタ 21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136575</xdr:rowOff>
    </xdr:from>
    <xdr:to>
      <xdr:col>6</xdr:col>
      <xdr:colOff>510540</xdr:colOff>
      <xdr:row>97</xdr:row>
      <xdr:rowOff>91523</xdr:rowOff>
    </xdr:to>
    <xdr:cxnSp macro="">
      <xdr:nvCxnSpPr>
        <xdr:cNvPr id="220" name="直線コネクタ 219"/>
        <xdr:cNvCxnSpPr/>
      </xdr:nvCxnSpPr>
      <xdr:spPr>
        <a:xfrm flipV="1">
          <a:off x="4633595" y="15567075"/>
          <a:ext cx="1270" cy="115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95350</xdr:rowOff>
    </xdr:from>
    <xdr:ext cx="534377" cy="259045"/>
    <xdr:sp macro="" textlink="">
      <xdr:nvSpPr>
        <xdr:cNvPr id="221" name="衛生費最小値テキスト"/>
        <xdr:cNvSpPr txBox="1"/>
      </xdr:nvSpPr>
      <xdr:spPr>
        <a:xfrm>
          <a:off x="4686300" y="167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18,430</a:t>
          </a:r>
          <a:endParaRPr kumimoji="1" lang="ja-JP" altLang="en-US" sz="1000" b="1">
            <a:latin typeface="ＭＳ Ｐゴシック"/>
          </a:endParaRPr>
        </a:p>
      </xdr:txBody>
    </xdr:sp>
    <xdr:clientData/>
  </xdr:oneCellAnchor>
  <xdr:twoCellAnchor>
    <xdr:from>
      <xdr:col>6</xdr:col>
      <xdr:colOff>422275</xdr:colOff>
      <xdr:row>97</xdr:row>
      <xdr:rowOff>91523</xdr:rowOff>
    </xdr:from>
    <xdr:to>
      <xdr:col>6</xdr:col>
      <xdr:colOff>600075</xdr:colOff>
      <xdr:row>97</xdr:row>
      <xdr:rowOff>91523</xdr:rowOff>
    </xdr:to>
    <xdr:cxnSp macro="">
      <xdr:nvCxnSpPr>
        <xdr:cNvPr id="222" name="直線コネクタ 221"/>
        <xdr:cNvCxnSpPr/>
      </xdr:nvCxnSpPr>
      <xdr:spPr>
        <a:xfrm>
          <a:off x="4546600" y="1672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83252</xdr:rowOff>
    </xdr:from>
    <xdr:ext cx="599010" cy="259045"/>
    <xdr:sp macro="" textlink="">
      <xdr:nvSpPr>
        <xdr:cNvPr id="223" name="衛生費最大値テキスト"/>
        <xdr:cNvSpPr txBox="1"/>
      </xdr:nvSpPr>
      <xdr:spPr>
        <a:xfrm>
          <a:off x="4686300" y="1534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220,547</a:t>
          </a:r>
          <a:endParaRPr kumimoji="1" lang="ja-JP" altLang="en-US" sz="1000" b="1">
            <a:latin typeface="ＭＳ Ｐゴシック"/>
          </a:endParaRPr>
        </a:p>
      </xdr:txBody>
    </xdr:sp>
    <xdr:clientData/>
  </xdr:oneCellAnchor>
  <xdr:twoCellAnchor>
    <xdr:from>
      <xdr:col>6</xdr:col>
      <xdr:colOff>422275</xdr:colOff>
      <xdr:row>90</xdr:row>
      <xdr:rowOff>136575</xdr:rowOff>
    </xdr:from>
    <xdr:to>
      <xdr:col>6</xdr:col>
      <xdr:colOff>600075</xdr:colOff>
      <xdr:row>90</xdr:row>
      <xdr:rowOff>136575</xdr:rowOff>
    </xdr:to>
    <xdr:cxnSp macro="">
      <xdr:nvCxnSpPr>
        <xdr:cNvPr id="224" name="直線コネクタ 223"/>
        <xdr:cNvCxnSpPr/>
      </xdr:nvCxnSpPr>
      <xdr:spPr>
        <a:xfrm>
          <a:off x="4546600" y="1556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158925</xdr:rowOff>
    </xdr:from>
    <xdr:to>
      <xdr:col>6</xdr:col>
      <xdr:colOff>511175</xdr:colOff>
      <xdr:row>96</xdr:row>
      <xdr:rowOff>43493</xdr:rowOff>
    </xdr:to>
    <xdr:cxnSp macro="">
      <xdr:nvCxnSpPr>
        <xdr:cNvPr id="225" name="直線コネクタ 224"/>
        <xdr:cNvCxnSpPr/>
      </xdr:nvCxnSpPr>
      <xdr:spPr>
        <a:xfrm>
          <a:off x="3797300" y="16446675"/>
          <a:ext cx="838200" cy="5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161247</xdr:rowOff>
    </xdr:from>
    <xdr:ext cx="534377" cy="259045"/>
    <xdr:sp macro="" textlink="">
      <xdr:nvSpPr>
        <xdr:cNvPr id="226" name="衛生費平均値テキスト"/>
        <xdr:cNvSpPr txBox="1"/>
      </xdr:nvSpPr>
      <xdr:spPr>
        <a:xfrm>
          <a:off x="4686300" y="16448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11370</xdr:rowOff>
    </xdr:from>
    <xdr:to>
      <xdr:col>6</xdr:col>
      <xdr:colOff>561975</xdr:colOff>
      <xdr:row>96</xdr:row>
      <xdr:rowOff>112970</xdr:rowOff>
    </xdr:to>
    <xdr:sp macro="" textlink="">
      <xdr:nvSpPr>
        <xdr:cNvPr id="227" name="フローチャート : 判断 226"/>
        <xdr:cNvSpPr/>
      </xdr:nvSpPr>
      <xdr:spPr>
        <a:xfrm>
          <a:off x="4584700" y="1647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158925</xdr:rowOff>
    </xdr:from>
    <xdr:to>
      <xdr:col>5</xdr:col>
      <xdr:colOff>358775</xdr:colOff>
      <xdr:row>96</xdr:row>
      <xdr:rowOff>64771</xdr:rowOff>
    </xdr:to>
    <xdr:cxnSp macro="">
      <xdr:nvCxnSpPr>
        <xdr:cNvPr id="228" name="直線コネクタ 227"/>
        <xdr:cNvCxnSpPr/>
      </xdr:nvCxnSpPr>
      <xdr:spPr>
        <a:xfrm flipV="1">
          <a:off x="2908300" y="16446675"/>
          <a:ext cx="889000" cy="7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24423</xdr:rowOff>
    </xdr:from>
    <xdr:to>
      <xdr:col>5</xdr:col>
      <xdr:colOff>409575</xdr:colOff>
      <xdr:row>96</xdr:row>
      <xdr:rowOff>126023</xdr:rowOff>
    </xdr:to>
    <xdr:sp macro="" textlink="">
      <xdr:nvSpPr>
        <xdr:cNvPr id="229" name="フローチャート : 判断 228"/>
        <xdr:cNvSpPr/>
      </xdr:nvSpPr>
      <xdr:spPr>
        <a:xfrm>
          <a:off x="3746500" y="1648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117150</xdr:rowOff>
    </xdr:from>
    <xdr:ext cx="534377" cy="259045"/>
    <xdr:sp macro="" textlink="">
      <xdr:nvSpPr>
        <xdr:cNvPr id="230" name="テキスト ボックス 229"/>
        <xdr:cNvSpPr txBox="1"/>
      </xdr:nvSpPr>
      <xdr:spPr>
        <a:xfrm>
          <a:off x="3530111" y="1657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64771</xdr:rowOff>
    </xdr:from>
    <xdr:to>
      <xdr:col>4</xdr:col>
      <xdr:colOff>155575</xdr:colOff>
      <xdr:row>96</xdr:row>
      <xdr:rowOff>95369</xdr:rowOff>
    </xdr:to>
    <xdr:cxnSp macro="">
      <xdr:nvCxnSpPr>
        <xdr:cNvPr id="231" name="直線コネクタ 230"/>
        <xdr:cNvCxnSpPr/>
      </xdr:nvCxnSpPr>
      <xdr:spPr>
        <a:xfrm flipV="1">
          <a:off x="2019300" y="16523971"/>
          <a:ext cx="889000" cy="30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30921</xdr:rowOff>
    </xdr:from>
    <xdr:to>
      <xdr:col>4</xdr:col>
      <xdr:colOff>206375</xdr:colOff>
      <xdr:row>96</xdr:row>
      <xdr:rowOff>132521</xdr:rowOff>
    </xdr:to>
    <xdr:sp macro="" textlink="">
      <xdr:nvSpPr>
        <xdr:cNvPr id="232" name="フローチャート : 判断 231"/>
        <xdr:cNvSpPr/>
      </xdr:nvSpPr>
      <xdr:spPr>
        <a:xfrm>
          <a:off x="2857500" y="1649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123648</xdr:rowOff>
    </xdr:from>
    <xdr:ext cx="534377" cy="259045"/>
    <xdr:sp macro="" textlink="">
      <xdr:nvSpPr>
        <xdr:cNvPr id="233" name="テキスト ボックス 232"/>
        <xdr:cNvSpPr txBox="1"/>
      </xdr:nvSpPr>
      <xdr:spPr>
        <a:xfrm>
          <a:off x="2641111" y="1658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95369</xdr:rowOff>
    </xdr:from>
    <xdr:to>
      <xdr:col>2</xdr:col>
      <xdr:colOff>638175</xdr:colOff>
      <xdr:row>96</xdr:row>
      <xdr:rowOff>104696</xdr:rowOff>
    </xdr:to>
    <xdr:cxnSp macro="">
      <xdr:nvCxnSpPr>
        <xdr:cNvPr id="234" name="直線コネクタ 233"/>
        <xdr:cNvCxnSpPr/>
      </xdr:nvCxnSpPr>
      <xdr:spPr>
        <a:xfrm flipV="1">
          <a:off x="1130300" y="16554569"/>
          <a:ext cx="889000" cy="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50278</xdr:rowOff>
    </xdr:from>
    <xdr:to>
      <xdr:col>3</xdr:col>
      <xdr:colOff>3175</xdr:colOff>
      <xdr:row>96</xdr:row>
      <xdr:rowOff>151878</xdr:rowOff>
    </xdr:to>
    <xdr:sp macro="" textlink="">
      <xdr:nvSpPr>
        <xdr:cNvPr id="235" name="フローチャート : 判断 234"/>
        <xdr:cNvSpPr/>
      </xdr:nvSpPr>
      <xdr:spPr>
        <a:xfrm>
          <a:off x="1968500" y="16509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143005</xdr:rowOff>
    </xdr:from>
    <xdr:ext cx="534377" cy="259045"/>
    <xdr:sp macro="" textlink="">
      <xdr:nvSpPr>
        <xdr:cNvPr id="236" name="テキスト ボックス 235"/>
        <xdr:cNvSpPr txBox="1"/>
      </xdr:nvSpPr>
      <xdr:spPr>
        <a:xfrm>
          <a:off x="1752111" y="166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53226</xdr:rowOff>
    </xdr:from>
    <xdr:to>
      <xdr:col>1</xdr:col>
      <xdr:colOff>485775</xdr:colOff>
      <xdr:row>96</xdr:row>
      <xdr:rowOff>154826</xdr:rowOff>
    </xdr:to>
    <xdr:sp macro="" textlink="">
      <xdr:nvSpPr>
        <xdr:cNvPr id="237" name="フローチャート : 判断 236"/>
        <xdr:cNvSpPr/>
      </xdr:nvSpPr>
      <xdr:spPr>
        <a:xfrm>
          <a:off x="1079500" y="1651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171353</xdr:rowOff>
    </xdr:from>
    <xdr:ext cx="534377" cy="259045"/>
    <xdr:sp macro="" textlink="">
      <xdr:nvSpPr>
        <xdr:cNvPr id="238" name="テキスト ボックス 237"/>
        <xdr:cNvSpPr txBox="1"/>
      </xdr:nvSpPr>
      <xdr:spPr>
        <a:xfrm>
          <a:off x="863111" y="1628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164143</xdr:rowOff>
    </xdr:from>
    <xdr:to>
      <xdr:col>6</xdr:col>
      <xdr:colOff>561975</xdr:colOff>
      <xdr:row>96</xdr:row>
      <xdr:rowOff>94293</xdr:rowOff>
    </xdr:to>
    <xdr:sp macro="" textlink="">
      <xdr:nvSpPr>
        <xdr:cNvPr id="244" name="円/楕円 243"/>
        <xdr:cNvSpPr/>
      </xdr:nvSpPr>
      <xdr:spPr>
        <a:xfrm>
          <a:off x="4584700" y="1645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15570</xdr:rowOff>
    </xdr:from>
    <xdr:ext cx="534377" cy="259045"/>
    <xdr:sp macro="" textlink="">
      <xdr:nvSpPr>
        <xdr:cNvPr id="245" name="衛生費該当値テキスト"/>
        <xdr:cNvSpPr txBox="1"/>
      </xdr:nvSpPr>
      <xdr:spPr>
        <a:xfrm>
          <a:off x="4686300" y="1630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56,834</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108125</xdr:rowOff>
    </xdr:from>
    <xdr:to>
      <xdr:col>5</xdr:col>
      <xdr:colOff>409575</xdr:colOff>
      <xdr:row>96</xdr:row>
      <xdr:rowOff>38275</xdr:rowOff>
    </xdr:to>
    <xdr:sp macro="" textlink="">
      <xdr:nvSpPr>
        <xdr:cNvPr id="246" name="円/楕円 245"/>
        <xdr:cNvSpPr/>
      </xdr:nvSpPr>
      <xdr:spPr>
        <a:xfrm>
          <a:off x="3746500" y="1639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54802</xdr:rowOff>
    </xdr:from>
    <xdr:ext cx="534377" cy="259045"/>
    <xdr:sp macro="" textlink="">
      <xdr:nvSpPr>
        <xdr:cNvPr id="247" name="テキスト ボックス 246"/>
        <xdr:cNvSpPr txBox="1"/>
      </xdr:nvSpPr>
      <xdr:spPr>
        <a:xfrm>
          <a:off x="3530111" y="1617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66,636</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13971</xdr:rowOff>
    </xdr:from>
    <xdr:to>
      <xdr:col>4</xdr:col>
      <xdr:colOff>206375</xdr:colOff>
      <xdr:row>96</xdr:row>
      <xdr:rowOff>115571</xdr:rowOff>
    </xdr:to>
    <xdr:sp macro="" textlink="">
      <xdr:nvSpPr>
        <xdr:cNvPr id="248" name="円/楕円 247"/>
        <xdr:cNvSpPr/>
      </xdr:nvSpPr>
      <xdr:spPr>
        <a:xfrm>
          <a:off x="2857500" y="1647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132098</xdr:rowOff>
    </xdr:from>
    <xdr:ext cx="534377" cy="259045"/>
    <xdr:sp macro="" textlink="">
      <xdr:nvSpPr>
        <xdr:cNvPr id="249" name="テキスト ボックス 248"/>
        <xdr:cNvSpPr txBox="1"/>
      </xdr:nvSpPr>
      <xdr:spPr>
        <a:xfrm>
          <a:off x="2641111" y="162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53,111</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44569</xdr:rowOff>
    </xdr:from>
    <xdr:to>
      <xdr:col>3</xdr:col>
      <xdr:colOff>3175</xdr:colOff>
      <xdr:row>96</xdr:row>
      <xdr:rowOff>146169</xdr:rowOff>
    </xdr:to>
    <xdr:sp macro="" textlink="">
      <xdr:nvSpPr>
        <xdr:cNvPr id="250" name="円/楕円 249"/>
        <xdr:cNvSpPr/>
      </xdr:nvSpPr>
      <xdr:spPr>
        <a:xfrm>
          <a:off x="1968500" y="165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162696</xdr:rowOff>
    </xdr:from>
    <xdr:ext cx="534377" cy="259045"/>
    <xdr:sp macro="" textlink="">
      <xdr:nvSpPr>
        <xdr:cNvPr id="251" name="テキスト ボックス 250"/>
        <xdr:cNvSpPr txBox="1"/>
      </xdr:nvSpPr>
      <xdr:spPr>
        <a:xfrm>
          <a:off x="1752111" y="1627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47,757</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53896</xdr:rowOff>
    </xdr:from>
    <xdr:to>
      <xdr:col>1</xdr:col>
      <xdr:colOff>485775</xdr:colOff>
      <xdr:row>96</xdr:row>
      <xdr:rowOff>155496</xdr:rowOff>
    </xdr:to>
    <xdr:sp macro="" textlink="">
      <xdr:nvSpPr>
        <xdr:cNvPr id="252" name="円/楕円 251"/>
        <xdr:cNvSpPr/>
      </xdr:nvSpPr>
      <xdr:spPr>
        <a:xfrm>
          <a:off x="1079500" y="1651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146623</xdr:rowOff>
    </xdr:from>
    <xdr:ext cx="534377" cy="259045"/>
    <xdr:sp macro="" textlink="">
      <xdr:nvSpPr>
        <xdr:cNvPr id="253" name="テキスト ボックス 252"/>
        <xdr:cNvSpPr txBox="1"/>
      </xdr:nvSpPr>
      <xdr:spPr>
        <a:xfrm>
          <a:off x="863111" y="1660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46,125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5" name="正方形/長方形 25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6" name="正方形/長方形 25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7" name="正方形/長方形 25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8" name="正方形/長方形 25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59" name="正方形/長方形 25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0" name="正方形/長方形 25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4" name="直線コネクタ 26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5" name="テキスト ボックス 26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6" name="直線コネクタ 26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7" name="テキスト ボックス 26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68" name="直線コネクタ 26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69" name="テキスト ボックス 26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0" name="直線コネクタ 26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1" name="テキスト ボックス 27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2" name="直線コネクタ 27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3" name="テキスト ボックス 27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4" name="直線コネクタ 27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5" name="テキスト ボックス 27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37810</xdr:rowOff>
    </xdr:from>
    <xdr:to>
      <xdr:col>15</xdr:col>
      <xdr:colOff>180340</xdr:colOff>
      <xdr:row>39</xdr:row>
      <xdr:rowOff>98878</xdr:rowOff>
    </xdr:to>
    <xdr:cxnSp macro="">
      <xdr:nvCxnSpPr>
        <xdr:cNvPr id="279" name="直線コネクタ 278"/>
        <xdr:cNvCxnSpPr/>
      </xdr:nvCxnSpPr>
      <xdr:spPr>
        <a:xfrm flipV="1">
          <a:off x="10475595" y="5352760"/>
          <a:ext cx="1270" cy="14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1" name="直線コネクタ 28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155937</xdr:rowOff>
    </xdr:from>
    <xdr:ext cx="469744" cy="259045"/>
    <xdr:sp macro="" textlink="">
      <xdr:nvSpPr>
        <xdr:cNvPr id="282" name="労働費最大値テキスト"/>
        <xdr:cNvSpPr txBox="1"/>
      </xdr:nvSpPr>
      <xdr:spPr>
        <a:xfrm>
          <a:off x="10528300" y="51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4,387</a:t>
          </a:r>
          <a:endParaRPr kumimoji="1" lang="ja-JP" altLang="en-US" sz="1000" b="1">
            <a:latin typeface="ＭＳ Ｐゴシック"/>
          </a:endParaRPr>
        </a:p>
      </xdr:txBody>
    </xdr:sp>
    <xdr:clientData/>
  </xdr:oneCellAnchor>
  <xdr:twoCellAnchor>
    <xdr:from>
      <xdr:col>15</xdr:col>
      <xdr:colOff>92075</xdr:colOff>
      <xdr:row>31</xdr:row>
      <xdr:rowOff>37810</xdr:rowOff>
    </xdr:from>
    <xdr:to>
      <xdr:col>15</xdr:col>
      <xdr:colOff>269875</xdr:colOff>
      <xdr:row>31</xdr:row>
      <xdr:rowOff>37810</xdr:rowOff>
    </xdr:to>
    <xdr:cxnSp macro="">
      <xdr:nvCxnSpPr>
        <xdr:cNvPr id="283" name="直線コネクタ 282"/>
        <xdr:cNvCxnSpPr/>
      </xdr:nvCxnSpPr>
      <xdr:spPr>
        <a:xfrm>
          <a:off x="10388600" y="535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98878</xdr:rowOff>
    </xdr:from>
    <xdr:to>
      <xdr:col>15</xdr:col>
      <xdr:colOff>180975</xdr:colOff>
      <xdr:row>39</xdr:row>
      <xdr:rowOff>98878</xdr:rowOff>
    </xdr:to>
    <xdr:cxnSp macro="">
      <xdr:nvCxnSpPr>
        <xdr:cNvPr id="284" name="直線コネクタ 28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165008</xdr:rowOff>
    </xdr:from>
    <xdr:ext cx="378565" cy="259045"/>
    <xdr:sp macro="" textlink="">
      <xdr:nvSpPr>
        <xdr:cNvPr id="285" name="労働費平均値テキスト"/>
        <xdr:cNvSpPr txBox="1"/>
      </xdr:nvSpPr>
      <xdr:spPr>
        <a:xfrm>
          <a:off x="10528300" y="63372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142131</xdr:rowOff>
    </xdr:from>
    <xdr:to>
      <xdr:col>15</xdr:col>
      <xdr:colOff>231775</xdr:colOff>
      <xdr:row>38</xdr:row>
      <xdr:rowOff>72281</xdr:rowOff>
    </xdr:to>
    <xdr:sp macro="" textlink="">
      <xdr:nvSpPr>
        <xdr:cNvPr id="286" name="フローチャート : 判断 285"/>
        <xdr:cNvSpPr/>
      </xdr:nvSpPr>
      <xdr:spPr>
        <a:xfrm>
          <a:off x="104267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161907</xdr:rowOff>
    </xdr:from>
    <xdr:to>
      <xdr:col>14</xdr:col>
      <xdr:colOff>28575</xdr:colOff>
      <xdr:row>39</xdr:row>
      <xdr:rowOff>98878</xdr:rowOff>
    </xdr:to>
    <xdr:cxnSp macro="">
      <xdr:nvCxnSpPr>
        <xdr:cNvPr id="287" name="直線コネクタ 286"/>
        <xdr:cNvCxnSpPr/>
      </xdr:nvCxnSpPr>
      <xdr:spPr>
        <a:xfrm>
          <a:off x="8750300" y="6334107"/>
          <a:ext cx="889000" cy="45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107188</xdr:rowOff>
    </xdr:from>
    <xdr:to>
      <xdr:col>14</xdr:col>
      <xdr:colOff>79375</xdr:colOff>
      <xdr:row>38</xdr:row>
      <xdr:rowOff>37338</xdr:rowOff>
    </xdr:to>
    <xdr:sp macro="" textlink="">
      <xdr:nvSpPr>
        <xdr:cNvPr id="288" name="フローチャート : 判断 287"/>
        <xdr:cNvSpPr/>
      </xdr:nvSpPr>
      <xdr:spPr>
        <a:xfrm>
          <a:off x="9588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53865</xdr:rowOff>
    </xdr:from>
    <xdr:ext cx="378565" cy="259045"/>
    <xdr:sp macro="" textlink="">
      <xdr:nvSpPr>
        <xdr:cNvPr id="289" name="テキスト ボックス 288"/>
        <xdr:cNvSpPr txBox="1"/>
      </xdr:nvSpPr>
      <xdr:spPr>
        <a:xfrm>
          <a:off x="9450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11</xdr:col>
      <xdr:colOff>307975</xdr:colOff>
      <xdr:row>33</xdr:row>
      <xdr:rowOff>161580</xdr:rowOff>
    </xdr:from>
    <xdr:to>
      <xdr:col>12</xdr:col>
      <xdr:colOff>511175</xdr:colOff>
      <xdr:row>36</xdr:row>
      <xdr:rowOff>161907</xdr:rowOff>
    </xdr:to>
    <xdr:cxnSp macro="">
      <xdr:nvCxnSpPr>
        <xdr:cNvPr id="290" name="直線コネクタ 289"/>
        <xdr:cNvCxnSpPr/>
      </xdr:nvCxnSpPr>
      <xdr:spPr>
        <a:xfrm>
          <a:off x="7861300" y="5819430"/>
          <a:ext cx="889000" cy="514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170216</xdr:rowOff>
    </xdr:from>
    <xdr:to>
      <xdr:col>12</xdr:col>
      <xdr:colOff>561975</xdr:colOff>
      <xdr:row>36</xdr:row>
      <xdr:rowOff>100366</xdr:rowOff>
    </xdr:to>
    <xdr:sp macro="" textlink="">
      <xdr:nvSpPr>
        <xdr:cNvPr id="291" name="フローチャート : 判断 290"/>
        <xdr:cNvSpPr/>
      </xdr:nvSpPr>
      <xdr:spPr>
        <a:xfrm>
          <a:off x="8699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34</xdr:row>
      <xdr:rowOff>116893</xdr:rowOff>
    </xdr:from>
    <xdr:ext cx="469744" cy="259045"/>
    <xdr:sp macro="" textlink="">
      <xdr:nvSpPr>
        <xdr:cNvPr id="292" name="テキスト ボックス 291"/>
        <xdr:cNvSpPr txBox="1"/>
      </xdr:nvSpPr>
      <xdr:spPr>
        <a:xfrm>
          <a:off x="8515427" y="594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115534</xdr:rowOff>
    </xdr:from>
    <xdr:to>
      <xdr:col>11</xdr:col>
      <xdr:colOff>307975</xdr:colOff>
      <xdr:row>33</xdr:row>
      <xdr:rowOff>161580</xdr:rowOff>
    </xdr:to>
    <xdr:cxnSp macro="">
      <xdr:nvCxnSpPr>
        <xdr:cNvPr id="293" name="直線コネクタ 292"/>
        <xdr:cNvCxnSpPr/>
      </xdr:nvCxnSpPr>
      <xdr:spPr>
        <a:xfrm>
          <a:off x="6972300" y="5430484"/>
          <a:ext cx="889000" cy="38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129395</xdr:rowOff>
    </xdr:from>
    <xdr:to>
      <xdr:col>11</xdr:col>
      <xdr:colOff>358775</xdr:colOff>
      <xdr:row>35</xdr:row>
      <xdr:rowOff>59545</xdr:rowOff>
    </xdr:to>
    <xdr:sp macro="" textlink="">
      <xdr:nvSpPr>
        <xdr:cNvPr id="294" name="フローチャート : 判断 293"/>
        <xdr:cNvSpPr/>
      </xdr:nvSpPr>
      <xdr:spPr>
        <a:xfrm>
          <a:off x="7810500" y="59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50672</xdr:rowOff>
    </xdr:from>
    <xdr:ext cx="469744" cy="259045"/>
    <xdr:sp macro="" textlink="">
      <xdr:nvSpPr>
        <xdr:cNvPr id="295" name="テキスト ボックス 294"/>
        <xdr:cNvSpPr txBox="1"/>
      </xdr:nvSpPr>
      <xdr:spPr>
        <a:xfrm>
          <a:off x="7626427" y="605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53975</xdr:colOff>
      <xdr:row>33</xdr:row>
      <xdr:rowOff>160419</xdr:rowOff>
    </xdr:from>
    <xdr:to>
      <xdr:col>10</xdr:col>
      <xdr:colOff>155575</xdr:colOff>
      <xdr:row>34</xdr:row>
      <xdr:rowOff>90569</xdr:rowOff>
    </xdr:to>
    <xdr:sp macro="" textlink="">
      <xdr:nvSpPr>
        <xdr:cNvPr id="296" name="フローチャート : 判断 295"/>
        <xdr:cNvSpPr/>
      </xdr:nvSpPr>
      <xdr:spPr>
        <a:xfrm>
          <a:off x="6921500" y="581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81696</xdr:rowOff>
    </xdr:from>
    <xdr:ext cx="469744" cy="259045"/>
    <xdr:sp macro="" textlink="">
      <xdr:nvSpPr>
        <xdr:cNvPr id="297" name="テキスト ボックス 296"/>
        <xdr:cNvSpPr txBox="1"/>
      </xdr:nvSpPr>
      <xdr:spPr>
        <a:xfrm>
          <a:off x="6737427" y="591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39</xdr:row>
      <xdr:rowOff>48078</xdr:rowOff>
    </xdr:from>
    <xdr:to>
      <xdr:col>15</xdr:col>
      <xdr:colOff>231775</xdr:colOff>
      <xdr:row>39</xdr:row>
      <xdr:rowOff>149678</xdr:rowOff>
    </xdr:to>
    <xdr:sp macro="" textlink="">
      <xdr:nvSpPr>
        <xdr:cNvPr id="303" name="円/楕円 30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134455</xdr:rowOff>
    </xdr:from>
    <xdr:ext cx="249299" cy="259045"/>
    <xdr:sp macro="" textlink="">
      <xdr:nvSpPr>
        <xdr:cNvPr id="304"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48078</xdr:rowOff>
    </xdr:from>
    <xdr:to>
      <xdr:col>14</xdr:col>
      <xdr:colOff>79375</xdr:colOff>
      <xdr:row>39</xdr:row>
      <xdr:rowOff>149678</xdr:rowOff>
    </xdr:to>
    <xdr:sp macro="" textlink="">
      <xdr:nvSpPr>
        <xdr:cNvPr id="305" name="円/楕円 30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140805</xdr:rowOff>
    </xdr:from>
    <xdr:ext cx="249299" cy="259045"/>
    <xdr:sp macro="" textlink="">
      <xdr:nvSpPr>
        <xdr:cNvPr id="306" name="テキスト ボックス 305"/>
        <xdr:cNvSpPr txBox="1"/>
      </xdr:nvSpPr>
      <xdr:spPr>
        <a:xfrm>
          <a:off x="9514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111107</xdr:rowOff>
    </xdr:from>
    <xdr:to>
      <xdr:col>12</xdr:col>
      <xdr:colOff>561975</xdr:colOff>
      <xdr:row>37</xdr:row>
      <xdr:rowOff>41257</xdr:rowOff>
    </xdr:to>
    <xdr:sp macro="" textlink="">
      <xdr:nvSpPr>
        <xdr:cNvPr id="307" name="円/楕円 306"/>
        <xdr:cNvSpPr/>
      </xdr:nvSpPr>
      <xdr:spPr>
        <a:xfrm>
          <a:off x="8699500" y="628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32384</xdr:rowOff>
    </xdr:from>
    <xdr:ext cx="469744" cy="259045"/>
    <xdr:sp macro="" textlink="">
      <xdr:nvSpPr>
        <xdr:cNvPr id="308" name="テキスト ボックス 307"/>
        <xdr:cNvSpPr txBox="1"/>
      </xdr:nvSpPr>
      <xdr:spPr>
        <a:xfrm>
          <a:off x="8515427" y="637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1,382</a:t>
          </a:r>
          <a:endParaRPr kumimoji="1" lang="ja-JP" altLang="en-US" sz="1000" b="1">
            <a:solidFill>
              <a:srgbClr val="FF0000"/>
            </a:solidFill>
            <a:latin typeface="ＭＳ Ｐゴシック"/>
          </a:endParaRPr>
        </a:p>
      </xdr:txBody>
    </xdr:sp>
    <xdr:clientData/>
  </xdr:oneCellAnchor>
  <xdr:twoCellAnchor>
    <xdr:from>
      <xdr:col>11</xdr:col>
      <xdr:colOff>257175</xdr:colOff>
      <xdr:row>33</xdr:row>
      <xdr:rowOff>110780</xdr:rowOff>
    </xdr:from>
    <xdr:to>
      <xdr:col>11</xdr:col>
      <xdr:colOff>358775</xdr:colOff>
      <xdr:row>34</xdr:row>
      <xdr:rowOff>40930</xdr:rowOff>
    </xdr:to>
    <xdr:sp macro="" textlink="">
      <xdr:nvSpPr>
        <xdr:cNvPr id="309" name="円/楕円 308"/>
        <xdr:cNvSpPr/>
      </xdr:nvSpPr>
      <xdr:spPr>
        <a:xfrm>
          <a:off x="7810500" y="576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32</xdr:row>
      <xdr:rowOff>57457</xdr:rowOff>
    </xdr:from>
    <xdr:ext cx="469744" cy="259045"/>
    <xdr:sp macro="" textlink="">
      <xdr:nvSpPr>
        <xdr:cNvPr id="310" name="テキスト ボックス 309"/>
        <xdr:cNvSpPr txBox="1"/>
      </xdr:nvSpPr>
      <xdr:spPr>
        <a:xfrm>
          <a:off x="7626427" y="554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2,958</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64734</xdr:rowOff>
    </xdr:from>
    <xdr:to>
      <xdr:col>10</xdr:col>
      <xdr:colOff>155575</xdr:colOff>
      <xdr:row>31</xdr:row>
      <xdr:rowOff>166334</xdr:rowOff>
    </xdr:to>
    <xdr:sp macro="" textlink="">
      <xdr:nvSpPr>
        <xdr:cNvPr id="311" name="円/楕円 310"/>
        <xdr:cNvSpPr/>
      </xdr:nvSpPr>
      <xdr:spPr>
        <a:xfrm>
          <a:off x="6921500" y="53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30</xdr:row>
      <xdr:rowOff>11411</xdr:rowOff>
    </xdr:from>
    <xdr:ext cx="469744" cy="259045"/>
    <xdr:sp macro="" textlink="">
      <xdr:nvSpPr>
        <xdr:cNvPr id="312" name="テキスト ボックス 311"/>
        <xdr:cNvSpPr txBox="1"/>
      </xdr:nvSpPr>
      <xdr:spPr>
        <a:xfrm>
          <a:off x="6737427" y="51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6" name="テキスト ボックス 32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0" name="テキスト ボックス 32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85484</xdr:rowOff>
    </xdr:from>
    <xdr:to>
      <xdr:col>15</xdr:col>
      <xdr:colOff>180340</xdr:colOff>
      <xdr:row>58</xdr:row>
      <xdr:rowOff>141186</xdr:rowOff>
    </xdr:to>
    <xdr:cxnSp macro="">
      <xdr:nvCxnSpPr>
        <xdr:cNvPr id="336" name="直線コネクタ 335"/>
        <xdr:cNvCxnSpPr/>
      </xdr:nvCxnSpPr>
      <xdr:spPr>
        <a:xfrm flipV="1">
          <a:off x="10475595" y="8657984"/>
          <a:ext cx="1270"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145013</xdr:rowOff>
    </xdr:from>
    <xdr:ext cx="469744" cy="259045"/>
    <xdr:sp macro="" textlink="">
      <xdr:nvSpPr>
        <xdr:cNvPr id="337" name="農林水産業費最小値テキスト"/>
        <xdr:cNvSpPr txBox="1"/>
      </xdr:nvSpPr>
      <xdr:spPr>
        <a:xfrm>
          <a:off x="10528300" y="100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5,883</a:t>
          </a:r>
          <a:endParaRPr kumimoji="1" lang="ja-JP" altLang="en-US" sz="1000" b="1">
            <a:latin typeface="ＭＳ Ｐゴシック"/>
          </a:endParaRPr>
        </a:p>
      </xdr:txBody>
    </xdr:sp>
    <xdr:clientData/>
  </xdr:oneCellAnchor>
  <xdr:twoCellAnchor>
    <xdr:from>
      <xdr:col>15</xdr:col>
      <xdr:colOff>92075</xdr:colOff>
      <xdr:row>58</xdr:row>
      <xdr:rowOff>141186</xdr:rowOff>
    </xdr:from>
    <xdr:to>
      <xdr:col>15</xdr:col>
      <xdr:colOff>269875</xdr:colOff>
      <xdr:row>58</xdr:row>
      <xdr:rowOff>141186</xdr:rowOff>
    </xdr:to>
    <xdr:cxnSp macro="">
      <xdr:nvCxnSpPr>
        <xdr:cNvPr id="338" name="直線コネクタ 337"/>
        <xdr:cNvCxnSpPr/>
      </xdr:nvCxnSpPr>
      <xdr:spPr>
        <a:xfrm>
          <a:off x="10388600" y="1008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32161</xdr:rowOff>
    </xdr:from>
    <xdr:ext cx="599010" cy="259045"/>
    <xdr:sp macro="" textlink="">
      <xdr:nvSpPr>
        <xdr:cNvPr id="339" name="農林水産業費最大値テキスト"/>
        <xdr:cNvSpPr txBox="1"/>
      </xdr:nvSpPr>
      <xdr:spPr>
        <a:xfrm>
          <a:off x="10528300" y="8433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118,269</a:t>
          </a:r>
          <a:endParaRPr kumimoji="1" lang="ja-JP" altLang="en-US" sz="1000" b="1">
            <a:latin typeface="ＭＳ Ｐゴシック"/>
          </a:endParaRPr>
        </a:p>
      </xdr:txBody>
    </xdr:sp>
    <xdr:clientData/>
  </xdr:oneCellAnchor>
  <xdr:twoCellAnchor>
    <xdr:from>
      <xdr:col>15</xdr:col>
      <xdr:colOff>92075</xdr:colOff>
      <xdr:row>50</xdr:row>
      <xdr:rowOff>85484</xdr:rowOff>
    </xdr:from>
    <xdr:to>
      <xdr:col>15</xdr:col>
      <xdr:colOff>269875</xdr:colOff>
      <xdr:row>50</xdr:row>
      <xdr:rowOff>85484</xdr:rowOff>
    </xdr:to>
    <xdr:cxnSp macro="">
      <xdr:nvCxnSpPr>
        <xdr:cNvPr id="340" name="直線コネクタ 339"/>
        <xdr:cNvCxnSpPr/>
      </xdr:nvCxnSpPr>
      <xdr:spPr>
        <a:xfrm>
          <a:off x="10388600" y="865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92405</xdr:rowOff>
    </xdr:from>
    <xdr:to>
      <xdr:col>15</xdr:col>
      <xdr:colOff>180975</xdr:colOff>
      <xdr:row>57</xdr:row>
      <xdr:rowOff>150381</xdr:rowOff>
    </xdr:to>
    <xdr:cxnSp macro="">
      <xdr:nvCxnSpPr>
        <xdr:cNvPr id="341" name="直線コネクタ 340"/>
        <xdr:cNvCxnSpPr/>
      </xdr:nvCxnSpPr>
      <xdr:spPr>
        <a:xfrm>
          <a:off x="9639300" y="9865055"/>
          <a:ext cx="838200" cy="5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112069</xdr:rowOff>
    </xdr:from>
    <xdr:ext cx="534377" cy="259045"/>
    <xdr:sp macro="" textlink="">
      <xdr:nvSpPr>
        <xdr:cNvPr id="342" name="農林水産業費平均値テキスト"/>
        <xdr:cNvSpPr txBox="1"/>
      </xdr:nvSpPr>
      <xdr:spPr>
        <a:xfrm>
          <a:off x="10528300" y="9541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32,977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89192</xdr:rowOff>
    </xdr:from>
    <xdr:to>
      <xdr:col>15</xdr:col>
      <xdr:colOff>231775</xdr:colOff>
      <xdr:row>57</xdr:row>
      <xdr:rowOff>19342</xdr:rowOff>
    </xdr:to>
    <xdr:sp macro="" textlink="">
      <xdr:nvSpPr>
        <xdr:cNvPr id="343" name="フローチャート : 判断 342"/>
        <xdr:cNvSpPr/>
      </xdr:nvSpPr>
      <xdr:spPr>
        <a:xfrm>
          <a:off x="104267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30340</xdr:rowOff>
    </xdr:from>
    <xdr:to>
      <xdr:col>14</xdr:col>
      <xdr:colOff>28575</xdr:colOff>
      <xdr:row>57</xdr:row>
      <xdr:rowOff>92405</xdr:rowOff>
    </xdr:to>
    <xdr:cxnSp macro="">
      <xdr:nvCxnSpPr>
        <xdr:cNvPr id="344" name="直線コネクタ 343"/>
        <xdr:cNvCxnSpPr/>
      </xdr:nvCxnSpPr>
      <xdr:spPr>
        <a:xfrm>
          <a:off x="8750300" y="9802990"/>
          <a:ext cx="889000" cy="6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97536</xdr:rowOff>
    </xdr:from>
    <xdr:to>
      <xdr:col>14</xdr:col>
      <xdr:colOff>79375</xdr:colOff>
      <xdr:row>57</xdr:row>
      <xdr:rowOff>27686</xdr:rowOff>
    </xdr:to>
    <xdr:sp macro="" textlink="">
      <xdr:nvSpPr>
        <xdr:cNvPr id="345" name="フローチャート : 判断 344"/>
        <xdr:cNvSpPr/>
      </xdr:nvSpPr>
      <xdr:spPr>
        <a:xfrm>
          <a:off x="9588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44213</xdr:rowOff>
    </xdr:from>
    <xdr:ext cx="534377" cy="259045"/>
    <xdr:sp macro="" textlink="">
      <xdr:nvSpPr>
        <xdr:cNvPr id="346" name="テキスト ボックス 345"/>
        <xdr:cNvSpPr txBox="1"/>
      </xdr:nvSpPr>
      <xdr:spPr>
        <a:xfrm>
          <a:off x="9372111" y="947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14808</xdr:rowOff>
    </xdr:from>
    <xdr:to>
      <xdr:col>12</xdr:col>
      <xdr:colOff>511175</xdr:colOff>
      <xdr:row>57</xdr:row>
      <xdr:rowOff>30340</xdr:rowOff>
    </xdr:to>
    <xdr:cxnSp macro="">
      <xdr:nvCxnSpPr>
        <xdr:cNvPr id="347" name="直線コネクタ 346"/>
        <xdr:cNvCxnSpPr/>
      </xdr:nvCxnSpPr>
      <xdr:spPr>
        <a:xfrm>
          <a:off x="7861300" y="9616008"/>
          <a:ext cx="889000" cy="18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137744</xdr:rowOff>
    </xdr:from>
    <xdr:to>
      <xdr:col>12</xdr:col>
      <xdr:colOff>561975</xdr:colOff>
      <xdr:row>57</xdr:row>
      <xdr:rowOff>67894</xdr:rowOff>
    </xdr:to>
    <xdr:sp macro="" textlink="">
      <xdr:nvSpPr>
        <xdr:cNvPr id="348" name="フローチャート : 判断 347"/>
        <xdr:cNvSpPr/>
      </xdr:nvSpPr>
      <xdr:spPr>
        <a:xfrm>
          <a:off x="8699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84421</xdr:rowOff>
    </xdr:from>
    <xdr:ext cx="534377" cy="259045"/>
    <xdr:sp macro="" textlink="">
      <xdr:nvSpPr>
        <xdr:cNvPr id="349" name="テキスト ボックス 348"/>
        <xdr:cNvSpPr txBox="1"/>
      </xdr:nvSpPr>
      <xdr:spPr>
        <a:xfrm>
          <a:off x="8483111" y="95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14808</xdr:rowOff>
    </xdr:from>
    <xdr:to>
      <xdr:col>11</xdr:col>
      <xdr:colOff>307975</xdr:colOff>
      <xdr:row>57</xdr:row>
      <xdr:rowOff>102159</xdr:rowOff>
    </xdr:to>
    <xdr:cxnSp macro="">
      <xdr:nvCxnSpPr>
        <xdr:cNvPr id="350" name="直線コネクタ 349"/>
        <xdr:cNvCxnSpPr/>
      </xdr:nvCxnSpPr>
      <xdr:spPr>
        <a:xfrm flipV="1">
          <a:off x="6972300" y="9616008"/>
          <a:ext cx="889000" cy="25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140259</xdr:rowOff>
    </xdr:from>
    <xdr:to>
      <xdr:col>11</xdr:col>
      <xdr:colOff>358775</xdr:colOff>
      <xdr:row>57</xdr:row>
      <xdr:rowOff>70409</xdr:rowOff>
    </xdr:to>
    <xdr:sp macro="" textlink="">
      <xdr:nvSpPr>
        <xdr:cNvPr id="351" name="フローチャート : 判断 350"/>
        <xdr:cNvSpPr/>
      </xdr:nvSpPr>
      <xdr:spPr>
        <a:xfrm>
          <a:off x="7810500" y="97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61536</xdr:rowOff>
    </xdr:from>
    <xdr:ext cx="534377" cy="259045"/>
    <xdr:sp macro="" textlink="">
      <xdr:nvSpPr>
        <xdr:cNvPr id="352" name="テキスト ボックス 351"/>
        <xdr:cNvSpPr txBox="1"/>
      </xdr:nvSpPr>
      <xdr:spPr>
        <a:xfrm>
          <a:off x="7594111" y="983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4343</xdr:rowOff>
    </xdr:from>
    <xdr:to>
      <xdr:col>10</xdr:col>
      <xdr:colOff>155575</xdr:colOff>
      <xdr:row>57</xdr:row>
      <xdr:rowOff>105943</xdr:rowOff>
    </xdr:to>
    <xdr:sp macro="" textlink="">
      <xdr:nvSpPr>
        <xdr:cNvPr id="353" name="フローチャート : 判断 352"/>
        <xdr:cNvSpPr/>
      </xdr:nvSpPr>
      <xdr:spPr>
        <a:xfrm>
          <a:off x="6921500" y="977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122470</xdr:rowOff>
    </xdr:from>
    <xdr:ext cx="534377" cy="259045"/>
    <xdr:sp macro="" textlink="">
      <xdr:nvSpPr>
        <xdr:cNvPr id="354" name="テキスト ボックス 353"/>
        <xdr:cNvSpPr txBox="1"/>
      </xdr:nvSpPr>
      <xdr:spPr>
        <a:xfrm>
          <a:off x="6705111" y="955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99581</xdr:rowOff>
    </xdr:from>
    <xdr:to>
      <xdr:col>15</xdr:col>
      <xdr:colOff>231775</xdr:colOff>
      <xdr:row>58</xdr:row>
      <xdr:rowOff>29731</xdr:rowOff>
    </xdr:to>
    <xdr:sp macro="" textlink="">
      <xdr:nvSpPr>
        <xdr:cNvPr id="360" name="円/楕円 359"/>
        <xdr:cNvSpPr/>
      </xdr:nvSpPr>
      <xdr:spPr>
        <a:xfrm>
          <a:off x="10426700" y="987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78008</xdr:rowOff>
    </xdr:from>
    <xdr:ext cx="534377" cy="259045"/>
    <xdr:sp macro="" textlink="">
      <xdr:nvSpPr>
        <xdr:cNvPr id="361" name="農林水産業費該当値テキスト"/>
        <xdr:cNvSpPr txBox="1"/>
      </xdr:nvSpPr>
      <xdr:spPr>
        <a:xfrm>
          <a:off x="10528300" y="985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18,659</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41605</xdr:rowOff>
    </xdr:from>
    <xdr:to>
      <xdr:col>14</xdr:col>
      <xdr:colOff>79375</xdr:colOff>
      <xdr:row>57</xdr:row>
      <xdr:rowOff>143205</xdr:rowOff>
    </xdr:to>
    <xdr:sp macro="" textlink="">
      <xdr:nvSpPr>
        <xdr:cNvPr id="362" name="円/楕円 361"/>
        <xdr:cNvSpPr/>
      </xdr:nvSpPr>
      <xdr:spPr>
        <a:xfrm>
          <a:off x="9588500" y="98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134332</xdr:rowOff>
    </xdr:from>
    <xdr:ext cx="534377" cy="259045"/>
    <xdr:sp macro="" textlink="">
      <xdr:nvSpPr>
        <xdr:cNvPr id="363" name="テキスト ボックス 362"/>
        <xdr:cNvSpPr txBox="1"/>
      </xdr:nvSpPr>
      <xdr:spPr>
        <a:xfrm>
          <a:off x="9372111" y="990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23,224</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150990</xdr:rowOff>
    </xdr:from>
    <xdr:to>
      <xdr:col>12</xdr:col>
      <xdr:colOff>561975</xdr:colOff>
      <xdr:row>57</xdr:row>
      <xdr:rowOff>81140</xdr:rowOff>
    </xdr:to>
    <xdr:sp macro="" textlink="">
      <xdr:nvSpPr>
        <xdr:cNvPr id="364" name="円/楕円 363"/>
        <xdr:cNvSpPr/>
      </xdr:nvSpPr>
      <xdr:spPr>
        <a:xfrm>
          <a:off x="8699500" y="975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72267</xdr:rowOff>
    </xdr:from>
    <xdr:ext cx="534377" cy="259045"/>
    <xdr:sp macro="" textlink="">
      <xdr:nvSpPr>
        <xdr:cNvPr id="365" name="テキスト ボックス 364"/>
        <xdr:cNvSpPr txBox="1"/>
      </xdr:nvSpPr>
      <xdr:spPr>
        <a:xfrm>
          <a:off x="8483111" y="984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28,111</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135458</xdr:rowOff>
    </xdr:from>
    <xdr:to>
      <xdr:col>11</xdr:col>
      <xdr:colOff>358775</xdr:colOff>
      <xdr:row>56</xdr:row>
      <xdr:rowOff>65608</xdr:rowOff>
    </xdr:to>
    <xdr:sp macro="" textlink="">
      <xdr:nvSpPr>
        <xdr:cNvPr id="366" name="円/楕円 365"/>
        <xdr:cNvSpPr/>
      </xdr:nvSpPr>
      <xdr:spPr>
        <a:xfrm>
          <a:off x="7810500" y="956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82135</xdr:rowOff>
    </xdr:from>
    <xdr:ext cx="534377" cy="259045"/>
    <xdr:sp macro="" textlink="">
      <xdr:nvSpPr>
        <xdr:cNvPr id="367" name="テキスト ボックス 366"/>
        <xdr:cNvSpPr txBox="1"/>
      </xdr:nvSpPr>
      <xdr:spPr>
        <a:xfrm>
          <a:off x="7594111" y="934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42,834</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51359</xdr:rowOff>
    </xdr:from>
    <xdr:to>
      <xdr:col>10</xdr:col>
      <xdr:colOff>155575</xdr:colOff>
      <xdr:row>57</xdr:row>
      <xdr:rowOff>152959</xdr:rowOff>
    </xdr:to>
    <xdr:sp macro="" textlink="">
      <xdr:nvSpPr>
        <xdr:cNvPr id="368" name="円/楕円 367"/>
        <xdr:cNvSpPr/>
      </xdr:nvSpPr>
      <xdr:spPr>
        <a:xfrm>
          <a:off x="6921500" y="982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144086</xdr:rowOff>
    </xdr:from>
    <xdr:ext cx="534377" cy="259045"/>
    <xdr:sp macro="" textlink="">
      <xdr:nvSpPr>
        <xdr:cNvPr id="369" name="テキスト ボックス 368"/>
        <xdr:cNvSpPr txBox="1"/>
      </xdr:nvSpPr>
      <xdr:spPr>
        <a:xfrm>
          <a:off x="6705111" y="991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22,456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56109</xdr:rowOff>
    </xdr:from>
    <xdr:to>
      <xdr:col>15</xdr:col>
      <xdr:colOff>180340</xdr:colOff>
      <xdr:row>79</xdr:row>
      <xdr:rowOff>13894</xdr:rowOff>
    </xdr:to>
    <xdr:cxnSp macro="">
      <xdr:nvCxnSpPr>
        <xdr:cNvPr id="393" name="直線コネクタ 392"/>
        <xdr:cNvCxnSpPr/>
      </xdr:nvCxnSpPr>
      <xdr:spPr>
        <a:xfrm flipV="1">
          <a:off x="10475595" y="12057609"/>
          <a:ext cx="1270" cy="150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17721</xdr:rowOff>
    </xdr:from>
    <xdr:ext cx="469744" cy="259045"/>
    <xdr:sp macro="" textlink="">
      <xdr:nvSpPr>
        <xdr:cNvPr id="394" name="商工費最小値テキスト"/>
        <xdr:cNvSpPr txBox="1"/>
      </xdr:nvSpPr>
      <xdr:spPr>
        <a:xfrm>
          <a:off x="10528300"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2,406</a:t>
          </a:r>
          <a:endParaRPr kumimoji="1" lang="ja-JP" altLang="en-US" sz="1000" b="1">
            <a:latin typeface="ＭＳ Ｐゴシック"/>
          </a:endParaRPr>
        </a:p>
      </xdr:txBody>
    </xdr:sp>
    <xdr:clientData/>
  </xdr:oneCellAnchor>
  <xdr:twoCellAnchor>
    <xdr:from>
      <xdr:col>15</xdr:col>
      <xdr:colOff>92075</xdr:colOff>
      <xdr:row>79</xdr:row>
      <xdr:rowOff>13894</xdr:rowOff>
    </xdr:from>
    <xdr:to>
      <xdr:col>15</xdr:col>
      <xdr:colOff>269875</xdr:colOff>
      <xdr:row>79</xdr:row>
      <xdr:rowOff>13894</xdr:rowOff>
    </xdr:to>
    <xdr:cxnSp macro="">
      <xdr:nvCxnSpPr>
        <xdr:cNvPr id="395" name="直線コネクタ 394"/>
        <xdr:cNvCxnSpPr/>
      </xdr:nvCxnSpPr>
      <xdr:spPr>
        <a:xfrm>
          <a:off x="10388600" y="1355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2786</xdr:rowOff>
    </xdr:from>
    <xdr:ext cx="599010" cy="259045"/>
    <xdr:sp macro="" textlink="">
      <xdr:nvSpPr>
        <xdr:cNvPr id="396" name="商工費最大値テキスト"/>
        <xdr:cNvSpPr txBox="1"/>
      </xdr:nvSpPr>
      <xdr:spPr>
        <a:xfrm>
          <a:off x="10528300" y="1183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120,582</a:t>
          </a:r>
          <a:endParaRPr kumimoji="1" lang="ja-JP" altLang="en-US" sz="1000" b="1">
            <a:latin typeface="ＭＳ Ｐゴシック"/>
          </a:endParaRPr>
        </a:p>
      </xdr:txBody>
    </xdr:sp>
    <xdr:clientData/>
  </xdr:oneCellAnchor>
  <xdr:twoCellAnchor>
    <xdr:from>
      <xdr:col>15</xdr:col>
      <xdr:colOff>92075</xdr:colOff>
      <xdr:row>70</xdr:row>
      <xdr:rowOff>56109</xdr:rowOff>
    </xdr:from>
    <xdr:to>
      <xdr:col>15</xdr:col>
      <xdr:colOff>269875</xdr:colOff>
      <xdr:row>70</xdr:row>
      <xdr:rowOff>56109</xdr:rowOff>
    </xdr:to>
    <xdr:cxnSp macro="">
      <xdr:nvCxnSpPr>
        <xdr:cNvPr id="397" name="直線コネクタ 396"/>
        <xdr:cNvCxnSpPr/>
      </xdr:nvCxnSpPr>
      <xdr:spPr>
        <a:xfrm>
          <a:off x="10388600" y="1205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13945</xdr:rowOff>
    </xdr:from>
    <xdr:to>
      <xdr:col>15</xdr:col>
      <xdr:colOff>180975</xdr:colOff>
      <xdr:row>77</xdr:row>
      <xdr:rowOff>129096</xdr:rowOff>
    </xdr:to>
    <xdr:cxnSp macro="">
      <xdr:nvCxnSpPr>
        <xdr:cNvPr id="398" name="直線コネクタ 397"/>
        <xdr:cNvCxnSpPr/>
      </xdr:nvCxnSpPr>
      <xdr:spPr>
        <a:xfrm flipV="1">
          <a:off x="9639300" y="13044145"/>
          <a:ext cx="838200" cy="28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95026</xdr:rowOff>
    </xdr:from>
    <xdr:ext cx="534377" cy="259045"/>
    <xdr:sp macro="" textlink="">
      <xdr:nvSpPr>
        <xdr:cNvPr id="399" name="商工費平均値テキスト"/>
        <xdr:cNvSpPr txBox="1"/>
      </xdr:nvSpPr>
      <xdr:spPr>
        <a:xfrm>
          <a:off x="10528300" y="13296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17,319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116599</xdr:rowOff>
    </xdr:from>
    <xdr:to>
      <xdr:col>15</xdr:col>
      <xdr:colOff>231775</xdr:colOff>
      <xdr:row>78</xdr:row>
      <xdr:rowOff>46749</xdr:rowOff>
    </xdr:to>
    <xdr:sp macro="" textlink="">
      <xdr:nvSpPr>
        <xdr:cNvPr id="400" name="フローチャート : 判断 399"/>
        <xdr:cNvSpPr/>
      </xdr:nvSpPr>
      <xdr:spPr>
        <a:xfrm>
          <a:off x="10426700" y="133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70117</xdr:rowOff>
    </xdr:from>
    <xdr:to>
      <xdr:col>14</xdr:col>
      <xdr:colOff>28575</xdr:colOff>
      <xdr:row>77</xdr:row>
      <xdr:rowOff>129096</xdr:rowOff>
    </xdr:to>
    <xdr:cxnSp macro="">
      <xdr:nvCxnSpPr>
        <xdr:cNvPr id="401" name="直線コネクタ 400"/>
        <xdr:cNvCxnSpPr/>
      </xdr:nvCxnSpPr>
      <xdr:spPr>
        <a:xfrm>
          <a:off x="8750300" y="13271767"/>
          <a:ext cx="889000" cy="5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102781</xdr:rowOff>
    </xdr:from>
    <xdr:to>
      <xdr:col>14</xdr:col>
      <xdr:colOff>79375</xdr:colOff>
      <xdr:row>78</xdr:row>
      <xdr:rowOff>32931</xdr:rowOff>
    </xdr:to>
    <xdr:sp macro="" textlink="">
      <xdr:nvSpPr>
        <xdr:cNvPr id="402" name="フローチャート : 判断 401"/>
        <xdr:cNvSpPr/>
      </xdr:nvSpPr>
      <xdr:spPr>
        <a:xfrm>
          <a:off x="9588500" y="1330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24058</xdr:rowOff>
    </xdr:from>
    <xdr:ext cx="534377" cy="259045"/>
    <xdr:sp macro="" textlink="">
      <xdr:nvSpPr>
        <xdr:cNvPr id="403" name="テキスト ボックス 402"/>
        <xdr:cNvSpPr txBox="1"/>
      </xdr:nvSpPr>
      <xdr:spPr>
        <a:xfrm>
          <a:off x="9372111" y="1339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70117</xdr:rowOff>
    </xdr:from>
    <xdr:to>
      <xdr:col>12</xdr:col>
      <xdr:colOff>511175</xdr:colOff>
      <xdr:row>77</xdr:row>
      <xdr:rowOff>135141</xdr:rowOff>
    </xdr:to>
    <xdr:cxnSp macro="">
      <xdr:nvCxnSpPr>
        <xdr:cNvPr id="404" name="直線コネクタ 403"/>
        <xdr:cNvCxnSpPr/>
      </xdr:nvCxnSpPr>
      <xdr:spPr>
        <a:xfrm flipV="1">
          <a:off x="7861300" y="13271767"/>
          <a:ext cx="889000" cy="6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138037</xdr:rowOff>
    </xdr:from>
    <xdr:to>
      <xdr:col>12</xdr:col>
      <xdr:colOff>561975</xdr:colOff>
      <xdr:row>78</xdr:row>
      <xdr:rowOff>68187</xdr:rowOff>
    </xdr:to>
    <xdr:sp macro="" textlink="">
      <xdr:nvSpPr>
        <xdr:cNvPr id="405" name="フローチャート : 判断 404"/>
        <xdr:cNvSpPr/>
      </xdr:nvSpPr>
      <xdr:spPr>
        <a:xfrm>
          <a:off x="8699500" y="133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59314</xdr:rowOff>
    </xdr:from>
    <xdr:ext cx="534377" cy="259045"/>
    <xdr:sp macro="" textlink="">
      <xdr:nvSpPr>
        <xdr:cNvPr id="406" name="テキスト ボックス 405"/>
        <xdr:cNvSpPr txBox="1"/>
      </xdr:nvSpPr>
      <xdr:spPr>
        <a:xfrm>
          <a:off x="8483111" y="1343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135141</xdr:rowOff>
    </xdr:from>
    <xdr:to>
      <xdr:col>11</xdr:col>
      <xdr:colOff>307975</xdr:colOff>
      <xdr:row>78</xdr:row>
      <xdr:rowOff>65239</xdr:rowOff>
    </xdr:to>
    <xdr:cxnSp macro="">
      <xdr:nvCxnSpPr>
        <xdr:cNvPr id="407" name="直線コネクタ 406"/>
        <xdr:cNvCxnSpPr/>
      </xdr:nvCxnSpPr>
      <xdr:spPr>
        <a:xfrm flipV="1">
          <a:off x="6972300" y="13336791"/>
          <a:ext cx="889000" cy="10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152845</xdr:rowOff>
    </xdr:from>
    <xdr:to>
      <xdr:col>11</xdr:col>
      <xdr:colOff>358775</xdr:colOff>
      <xdr:row>78</xdr:row>
      <xdr:rowOff>82995</xdr:rowOff>
    </xdr:to>
    <xdr:sp macro="" textlink="">
      <xdr:nvSpPr>
        <xdr:cNvPr id="408" name="フローチャート : 判断 407"/>
        <xdr:cNvSpPr/>
      </xdr:nvSpPr>
      <xdr:spPr>
        <a:xfrm>
          <a:off x="7810500" y="1335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74122</xdr:rowOff>
    </xdr:from>
    <xdr:ext cx="534377" cy="259045"/>
    <xdr:sp macro="" textlink="">
      <xdr:nvSpPr>
        <xdr:cNvPr id="409" name="テキスト ボックス 408"/>
        <xdr:cNvSpPr txBox="1"/>
      </xdr:nvSpPr>
      <xdr:spPr>
        <a:xfrm>
          <a:off x="7594111" y="1344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166954</xdr:rowOff>
    </xdr:from>
    <xdr:to>
      <xdr:col>10</xdr:col>
      <xdr:colOff>155575</xdr:colOff>
      <xdr:row>78</xdr:row>
      <xdr:rowOff>97104</xdr:rowOff>
    </xdr:to>
    <xdr:sp macro="" textlink="">
      <xdr:nvSpPr>
        <xdr:cNvPr id="410" name="フローチャート : 判断 409"/>
        <xdr:cNvSpPr/>
      </xdr:nvSpPr>
      <xdr:spPr>
        <a:xfrm>
          <a:off x="6921500" y="1336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113631</xdr:rowOff>
    </xdr:from>
    <xdr:ext cx="534377" cy="259045"/>
    <xdr:sp macro="" textlink="">
      <xdr:nvSpPr>
        <xdr:cNvPr id="411" name="テキスト ボックス 410"/>
        <xdr:cNvSpPr txBox="1"/>
      </xdr:nvSpPr>
      <xdr:spPr>
        <a:xfrm>
          <a:off x="6705111" y="1314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75</xdr:row>
      <xdr:rowOff>134595</xdr:rowOff>
    </xdr:from>
    <xdr:to>
      <xdr:col>15</xdr:col>
      <xdr:colOff>231775</xdr:colOff>
      <xdr:row>76</xdr:row>
      <xdr:rowOff>64745</xdr:rowOff>
    </xdr:to>
    <xdr:sp macro="" textlink="">
      <xdr:nvSpPr>
        <xdr:cNvPr id="417" name="円/楕円 416"/>
        <xdr:cNvSpPr/>
      </xdr:nvSpPr>
      <xdr:spPr>
        <a:xfrm>
          <a:off x="10426700" y="1299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74</xdr:row>
      <xdr:rowOff>157472</xdr:rowOff>
    </xdr:from>
    <xdr:ext cx="534377" cy="259045"/>
    <xdr:sp macro="" textlink="">
      <xdr:nvSpPr>
        <xdr:cNvPr id="418" name="商工費該当値テキスト"/>
        <xdr:cNvSpPr txBox="1"/>
      </xdr:nvSpPr>
      <xdr:spPr>
        <a:xfrm>
          <a:off x="10528300" y="1284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42,902</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78296</xdr:rowOff>
    </xdr:from>
    <xdr:to>
      <xdr:col>14</xdr:col>
      <xdr:colOff>79375</xdr:colOff>
      <xdr:row>78</xdr:row>
      <xdr:rowOff>8446</xdr:rowOff>
    </xdr:to>
    <xdr:sp macro="" textlink="">
      <xdr:nvSpPr>
        <xdr:cNvPr id="419" name="円/楕円 418"/>
        <xdr:cNvSpPr/>
      </xdr:nvSpPr>
      <xdr:spPr>
        <a:xfrm>
          <a:off x="9588500" y="1327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24973</xdr:rowOff>
    </xdr:from>
    <xdr:ext cx="534377" cy="259045"/>
    <xdr:sp macro="" textlink="">
      <xdr:nvSpPr>
        <xdr:cNvPr id="420" name="テキスト ボックス 419"/>
        <xdr:cNvSpPr txBox="1"/>
      </xdr:nvSpPr>
      <xdr:spPr>
        <a:xfrm>
          <a:off x="9372111" y="1305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20,335</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19317</xdr:rowOff>
    </xdr:from>
    <xdr:to>
      <xdr:col>12</xdr:col>
      <xdr:colOff>561975</xdr:colOff>
      <xdr:row>77</xdr:row>
      <xdr:rowOff>120917</xdr:rowOff>
    </xdr:to>
    <xdr:sp macro="" textlink="">
      <xdr:nvSpPr>
        <xdr:cNvPr id="421" name="円/楕円 420"/>
        <xdr:cNvSpPr/>
      </xdr:nvSpPr>
      <xdr:spPr>
        <a:xfrm>
          <a:off x="8699500" y="1322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137444</xdr:rowOff>
    </xdr:from>
    <xdr:ext cx="534377" cy="259045"/>
    <xdr:sp macro="" textlink="">
      <xdr:nvSpPr>
        <xdr:cNvPr id="422" name="テキスト ボックス 421"/>
        <xdr:cNvSpPr txBox="1"/>
      </xdr:nvSpPr>
      <xdr:spPr>
        <a:xfrm>
          <a:off x="8483111" y="1299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24,979</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84341</xdr:rowOff>
    </xdr:from>
    <xdr:to>
      <xdr:col>11</xdr:col>
      <xdr:colOff>358775</xdr:colOff>
      <xdr:row>78</xdr:row>
      <xdr:rowOff>14491</xdr:rowOff>
    </xdr:to>
    <xdr:sp macro="" textlink="">
      <xdr:nvSpPr>
        <xdr:cNvPr id="423" name="円/楕円 422"/>
        <xdr:cNvSpPr/>
      </xdr:nvSpPr>
      <xdr:spPr>
        <a:xfrm>
          <a:off x="7810500" y="1328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31018</xdr:rowOff>
    </xdr:from>
    <xdr:ext cx="534377" cy="259045"/>
    <xdr:sp macro="" textlink="">
      <xdr:nvSpPr>
        <xdr:cNvPr id="424" name="テキスト ボックス 423"/>
        <xdr:cNvSpPr txBox="1"/>
      </xdr:nvSpPr>
      <xdr:spPr>
        <a:xfrm>
          <a:off x="7594111" y="1306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19,859</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14439</xdr:rowOff>
    </xdr:from>
    <xdr:to>
      <xdr:col>10</xdr:col>
      <xdr:colOff>155575</xdr:colOff>
      <xdr:row>78</xdr:row>
      <xdr:rowOff>116039</xdr:rowOff>
    </xdr:to>
    <xdr:sp macro="" textlink="">
      <xdr:nvSpPr>
        <xdr:cNvPr id="425" name="円/楕円 424"/>
        <xdr:cNvSpPr/>
      </xdr:nvSpPr>
      <xdr:spPr>
        <a:xfrm>
          <a:off x="6921500" y="133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107166</xdr:rowOff>
    </xdr:from>
    <xdr:ext cx="534377" cy="259045"/>
    <xdr:sp macro="" textlink="">
      <xdr:nvSpPr>
        <xdr:cNvPr id="426" name="テキスト ボックス 425"/>
        <xdr:cNvSpPr txBox="1"/>
      </xdr:nvSpPr>
      <xdr:spPr>
        <a:xfrm>
          <a:off x="6705111" y="1348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11,863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37" name="直線コネクタ 43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38" name="テキスト ボックス 43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0" name="テキスト ボックス 43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41" name="直線コネクタ 44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42" name="テキスト ボックス 44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45" name="直線コネクタ 44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46" name="テキスト ボックス 44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7" name="直線コネクタ 44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8" name="テキスト ボックス 44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49" name="直線コネクタ 44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50" name="テキスト ボックス 44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155702</xdr:rowOff>
    </xdr:from>
    <xdr:to>
      <xdr:col>15</xdr:col>
      <xdr:colOff>180340</xdr:colOff>
      <xdr:row>99</xdr:row>
      <xdr:rowOff>32829</xdr:rowOff>
    </xdr:to>
    <xdr:cxnSp macro="">
      <xdr:nvCxnSpPr>
        <xdr:cNvPr id="454" name="直線コネクタ 453"/>
        <xdr:cNvCxnSpPr/>
      </xdr:nvCxnSpPr>
      <xdr:spPr>
        <a:xfrm flipV="1">
          <a:off x="10475595" y="15586202"/>
          <a:ext cx="127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36656</xdr:rowOff>
    </xdr:from>
    <xdr:ext cx="534377" cy="259045"/>
    <xdr:sp macro="" textlink="">
      <xdr:nvSpPr>
        <xdr:cNvPr id="455" name="土木費最小値テキスト"/>
        <xdr:cNvSpPr txBox="1"/>
      </xdr:nvSpPr>
      <xdr:spPr>
        <a:xfrm>
          <a:off x="10528300" y="1701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99</xdr:row>
      <xdr:rowOff>32829</xdr:rowOff>
    </xdr:from>
    <xdr:to>
      <xdr:col>15</xdr:col>
      <xdr:colOff>269875</xdr:colOff>
      <xdr:row>99</xdr:row>
      <xdr:rowOff>32829</xdr:rowOff>
    </xdr:to>
    <xdr:cxnSp macro="">
      <xdr:nvCxnSpPr>
        <xdr:cNvPr id="456" name="直線コネクタ 455"/>
        <xdr:cNvCxnSpPr/>
      </xdr:nvCxnSpPr>
      <xdr:spPr>
        <a:xfrm>
          <a:off x="10388600" y="1700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102379</xdr:rowOff>
    </xdr:from>
    <xdr:ext cx="599010" cy="259045"/>
    <xdr:sp macro="" textlink="">
      <xdr:nvSpPr>
        <xdr:cNvPr id="457" name="土木費最大値テキスト"/>
        <xdr:cNvSpPr txBox="1"/>
      </xdr:nvSpPr>
      <xdr:spPr>
        <a:xfrm>
          <a:off x="10528300" y="1536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160,320</a:t>
          </a:r>
          <a:endParaRPr kumimoji="1" lang="ja-JP" altLang="en-US" sz="1000" b="1">
            <a:latin typeface="ＭＳ Ｐゴシック"/>
          </a:endParaRPr>
        </a:p>
      </xdr:txBody>
    </xdr:sp>
    <xdr:clientData/>
  </xdr:oneCellAnchor>
  <xdr:twoCellAnchor>
    <xdr:from>
      <xdr:col>15</xdr:col>
      <xdr:colOff>92075</xdr:colOff>
      <xdr:row>90</xdr:row>
      <xdr:rowOff>155702</xdr:rowOff>
    </xdr:from>
    <xdr:to>
      <xdr:col>15</xdr:col>
      <xdr:colOff>269875</xdr:colOff>
      <xdr:row>90</xdr:row>
      <xdr:rowOff>155702</xdr:rowOff>
    </xdr:to>
    <xdr:cxnSp macro="">
      <xdr:nvCxnSpPr>
        <xdr:cNvPr id="458" name="直線コネクタ 457"/>
        <xdr:cNvCxnSpPr/>
      </xdr:nvCxnSpPr>
      <xdr:spPr>
        <a:xfrm>
          <a:off x="10388600" y="1558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159550</xdr:rowOff>
    </xdr:from>
    <xdr:to>
      <xdr:col>15</xdr:col>
      <xdr:colOff>180975</xdr:colOff>
      <xdr:row>98</xdr:row>
      <xdr:rowOff>83379</xdr:rowOff>
    </xdr:to>
    <xdr:cxnSp macro="">
      <xdr:nvCxnSpPr>
        <xdr:cNvPr id="459" name="直線コネクタ 458"/>
        <xdr:cNvCxnSpPr/>
      </xdr:nvCxnSpPr>
      <xdr:spPr>
        <a:xfrm flipV="1">
          <a:off x="9639300" y="16790200"/>
          <a:ext cx="838200" cy="9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115978</xdr:rowOff>
    </xdr:from>
    <xdr:ext cx="534377" cy="259045"/>
    <xdr:sp macro="" textlink="">
      <xdr:nvSpPr>
        <xdr:cNvPr id="460" name="土木費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53,559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93101</xdr:rowOff>
    </xdr:from>
    <xdr:to>
      <xdr:col>15</xdr:col>
      <xdr:colOff>231775</xdr:colOff>
      <xdr:row>97</xdr:row>
      <xdr:rowOff>23251</xdr:rowOff>
    </xdr:to>
    <xdr:sp macro="" textlink="">
      <xdr:nvSpPr>
        <xdr:cNvPr id="461" name="フローチャート : 判断 460"/>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105324</xdr:rowOff>
    </xdr:from>
    <xdr:to>
      <xdr:col>14</xdr:col>
      <xdr:colOff>28575</xdr:colOff>
      <xdr:row>98</xdr:row>
      <xdr:rowOff>83379</xdr:rowOff>
    </xdr:to>
    <xdr:cxnSp macro="">
      <xdr:nvCxnSpPr>
        <xdr:cNvPr id="462" name="直線コネクタ 461"/>
        <xdr:cNvCxnSpPr/>
      </xdr:nvCxnSpPr>
      <xdr:spPr>
        <a:xfrm>
          <a:off x="8750300" y="16735974"/>
          <a:ext cx="889000" cy="149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108435</xdr:rowOff>
    </xdr:from>
    <xdr:to>
      <xdr:col>14</xdr:col>
      <xdr:colOff>79375</xdr:colOff>
      <xdr:row>97</xdr:row>
      <xdr:rowOff>38585</xdr:rowOff>
    </xdr:to>
    <xdr:sp macro="" textlink="">
      <xdr:nvSpPr>
        <xdr:cNvPr id="463" name="フローチャート : 判断 462"/>
        <xdr:cNvSpPr/>
      </xdr:nvSpPr>
      <xdr:spPr>
        <a:xfrm>
          <a:off x="9588500" y="16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55112</xdr:rowOff>
    </xdr:from>
    <xdr:ext cx="534377" cy="259045"/>
    <xdr:sp macro="" textlink="">
      <xdr:nvSpPr>
        <xdr:cNvPr id="464" name="テキスト ボックス 463"/>
        <xdr:cNvSpPr txBox="1"/>
      </xdr:nvSpPr>
      <xdr:spPr>
        <a:xfrm>
          <a:off x="9372111" y="1634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105324</xdr:rowOff>
    </xdr:from>
    <xdr:to>
      <xdr:col>12</xdr:col>
      <xdr:colOff>511175</xdr:colOff>
      <xdr:row>98</xdr:row>
      <xdr:rowOff>2302</xdr:rowOff>
    </xdr:to>
    <xdr:cxnSp macro="">
      <xdr:nvCxnSpPr>
        <xdr:cNvPr id="465" name="直線コネクタ 464"/>
        <xdr:cNvCxnSpPr/>
      </xdr:nvCxnSpPr>
      <xdr:spPr>
        <a:xfrm flipV="1">
          <a:off x="7861300" y="16735974"/>
          <a:ext cx="889000" cy="6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97101</xdr:rowOff>
    </xdr:from>
    <xdr:to>
      <xdr:col>12</xdr:col>
      <xdr:colOff>561975</xdr:colOff>
      <xdr:row>96</xdr:row>
      <xdr:rowOff>27251</xdr:rowOff>
    </xdr:to>
    <xdr:sp macro="" textlink="">
      <xdr:nvSpPr>
        <xdr:cNvPr id="466" name="フローチャート : 判断 465"/>
        <xdr:cNvSpPr/>
      </xdr:nvSpPr>
      <xdr:spPr>
        <a:xfrm>
          <a:off x="8699500" y="1638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43778</xdr:rowOff>
    </xdr:from>
    <xdr:ext cx="534377" cy="259045"/>
    <xdr:sp macro="" textlink="">
      <xdr:nvSpPr>
        <xdr:cNvPr id="467" name="テキスト ボックス 466"/>
        <xdr:cNvSpPr txBox="1"/>
      </xdr:nvSpPr>
      <xdr:spPr>
        <a:xfrm>
          <a:off x="8483111" y="161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168360</xdr:rowOff>
    </xdr:from>
    <xdr:to>
      <xdr:col>11</xdr:col>
      <xdr:colOff>307975</xdr:colOff>
      <xdr:row>98</xdr:row>
      <xdr:rowOff>2302</xdr:rowOff>
    </xdr:to>
    <xdr:cxnSp macro="">
      <xdr:nvCxnSpPr>
        <xdr:cNvPr id="468" name="直線コネクタ 467"/>
        <xdr:cNvCxnSpPr/>
      </xdr:nvCxnSpPr>
      <xdr:spPr>
        <a:xfrm>
          <a:off x="6972300" y="16799010"/>
          <a:ext cx="889000" cy="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26426</xdr:rowOff>
    </xdr:from>
    <xdr:to>
      <xdr:col>11</xdr:col>
      <xdr:colOff>358775</xdr:colOff>
      <xdr:row>96</xdr:row>
      <xdr:rowOff>128026</xdr:rowOff>
    </xdr:to>
    <xdr:sp macro="" textlink="">
      <xdr:nvSpPr>
        <xdr:cNvPr id="469" name="フローチャート : 判断 468"/>
        <xdr:cNvSpPr/>
      </xdr:nvSpPr>
      <xdr:spPr>
        <a:xfrm>
          <a:off x="7810500" y="1648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144553</xdr:rowOff>
    </xdr:from>
    <xdr:ext cx="534377" cy="259045"/>
    <xdr:sp macro="" textlink="">
      <xdr:nvSpPr>
        <xdr:cNvPr id="470" name="テキスト ボックス 469"/>
        <xdr:cNvSpPr txBox="1"/>
      </xdr:nvSpPr>
      <xdr:spPr>
        <a:xfrm>
          <a:off x="7594111" y="1626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92053</xdr:rowOff>
    </xdr:from>
    <xdr:to>
      <xdr:col>10</xdr:col>
      <xdr:colOff>155575</xdr:colOff>
      <xdr:row>97</xdr:row>
      <xdr:rowOff>22203</xdr:rowOff>
    </xdr:to>
    <xdr:sp macro="" textlink="">
      <xdr:nvSpPr>
        <xdr:cNvPr id="471" name="フローチャート : 判断 470"/>
        <xdr:cNvSpPr/>
      </xdr:nvSpPr>
      <xdr:spPr>
        <a:xfrm>
          <a:off x="6921500" y="1655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38730</xdr:rowOff>
    </xdr:from>
    <xdr:ext cx="534377" cy="259045"/>
    <xdr:sp macro="" textlink="">
      <xdr:nvSpPr>
        <xdr:cNvPr id="472" name="テキスト ボックス 471"/>
        <xdr:cNvSpPr txBox="1"/>
      </xdr:nvSpPr>
      <xdr:spPr>
        <a:xfrm>
          <a:off x="6705111" y="1632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108750</xdr:rowOff>
    </xdr:from>
    <xdr:to>
      <xdr:col>15</xdr:col>
      <xdr:colOff>231775</xdr:colOff>
      <xdr:row>98</xdr:row>
      <xdr:rowOff>38900</xdr:rowOff>
    </xdr:to>
    <xdr:sp macro="" textlink="">
      <xdr:nvSpPr>
        <xdr:cNvPr id="478" name="円/楕円 477"/>
        <xdr:cNvSpPr/>
      </xdr:nvSpPr>
      <xdr:spPr>
        <a:xfrm>
          <a:off x="10426700" y="167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87177</xdr:rowOff>
    </xdr:from>
    <xdr:ext cx="534377" cy="259045"/>
    <xdr:sp macro="" textlink="">
      <xdr:nvSpPr>
        <xdr:cNvPr id="479" name="土木費該当値テキスト"/>
        <xdr:cNvSpPr txBox="1"/>
      </xdr:nvSpPr>
      <xdr:spPr>
        <a:xfrm>
          <a:off x="10528300" y="1671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33,916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32579</xdr:rowOff>
    </xdr:from>
    <xdr:to>
      <xdr:col>14</xdr:col>
      <xdr:colOff>79375</xdr:colOff>
      <xdr:row>98</xdr:row>
      <xdr:rowOff>134179</xdr:rowOff>
    </xdr:to>
    <xdr:sp macro="" textlink="">
      <xdr:nvSpPr>
        <xdr:cNvPr id="480" name="円/楕円 479"/>
        <xdr:cNvSpPr/>
      </xdr:nvSpPr>
      <xdr:spPr>
        <a:xfrm>
          <a:off x="9588500" y="1683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125306</xdr:rowOff>
    </xdr:from>
    <xdr:ext cx="534377" cy="259045"/>
    <xdr:sp macro="" textlink="">
      <xdr:nvSpPr>
        <xdr:cNvPr id="481" name="テキスト ボックス 480"/>
        <xdr:cNvSpPr txBox="1"/>
      </xdr:nvSpPr>
      <xdr:spPr>
        <a:xfrm>
          <a:off x="9372111" y="1692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23,913</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54524</xdr:rowOff>
    </xdr:from>
    <xdr:to>
      <xdr:col>12</xdr:col>
      <xdr:colOff>561975</xdr:colOff>
      <xdr:row>97</xdr:row>
      <xdr:rowOff>156124</xdr:rowOff>
    </xdr:to>
    <xdr:sp macro="" textlink="">
      <xdr:nvSpPr>
        <xdr:cNvPr id="482" name="円/楕円 481"/>
        <xdr:cNvSpPr/>
      </xdr:nvSpPr>
      <xdr:spPr>
        <a:xfrm>
          <a:off x="8699500" y="1668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147251</xdr:rowOff>
    </xdr:from>
    <xdr:ext cx="534377" cy="259045"/>
    <xdr:sp macro="" textlink="">
      <xdr:nvSpPr>
        <xdr:cNvPr id="483" name="テキスト ボックス 482"/>
        <xdr:cNvSpPr txBox="1"/>
      </xdr:nvSpPr>
      <xdr:spPr>
        <a:xfrm>
          <a:off x="8483111" y="1677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39,609</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122952</xdr:rowOff>
    </xdr:from>
    <xdr:to>
      <xdr:col>11</xdr:col>
      <xdr:colOff>358775</xdr:colOff>
      <xdr:row>98</xdr:row>
      <xdr:rowOff>53102</xdr:rowOff>
    </xdr:to>
    <xdr:sp macro="" textlink="">
      <xdr:nvSpPr>
        <xdr:cNvPr id="484" name="円/楕円 483"/>
        <xdr:cNvSpPr/>
      </xdr:nvSpPr>
      <xdr:spPr>
        <a:xfrm>
          <a:off x="7810500" y="1675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44229</xdr:rowOff>
    </xdr:from>
    <xdr:ext cx="534377" cy="259045"/>
    <xdr:sp macro="" textlink="">
      <xdr:nvSpPr>
        <xdr:cNvPr id="485" name="テキスト ボックス 484"/>
        <xdr:cNvSpPr txBox="1"/>
      </xdr:nvSpPr>
      <xdr:spPr>
        <a:xfrm>
          <a:off x="7594111" y="1684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32,425</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117560</xdr:rowOff>
    </xdr:from>
    <xdr:to>
      <xdr:col>10</xdr:col>
      <xdr:colOff>155575</xdr:colOff>
      <xdr:row>98</xdr:row>
      <xdr:rowOff>47710</xdr:rowOff>
    </xdr:to>
    <xdr:sp macro="" textlink="">
      <xdr:nvSpPr>
        <xdr:cNvPr id="486" name="円/楕円 485"/>
        <xdr:cNvSpPr/>
      </xdr:nvSpPr>
      <xdr:spPr>
        <a:xfrm>
          <a:off x="6921500" y="1674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38837</xdr:rowOff>
    </xdr:from>
    <xdr:ext cx="534377" cy="259045"/>
    <xdr:sp macro="" textlink="">
      <xdr:nvSpPr>
        <xdr:cNvPr id="487" name="テキスト ボックス 486"/>
        <xdr:cNvSpPr txBox="1"/>
      </xdr:nvSpPr>
      <xdr:spPr>
        <a:xfrm>
          <a:off x="6705111" y="1684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32,991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8" name="直線コネクタ 497"/>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9" name="テキスト ボックス 498"/>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501" name="テキスト ボックス 500"/>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502" name="直線コネクタ 501"/>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503" name="テキスト ボックス 502"/>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6" name="直線コネクタ 505"/>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54627</xdr:rowOff>
    </xdr:from>
    <xdr:ext cx="531299" cy="259045"/>
    <xdr:sp macro="" textlink="">
      <xdr:nvSpPr>
        <xdr:cNvPr id="507" name="テキスト ボックス 506"/>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8" name="直線コネクタ 50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9" name="テキスト ボックス 50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10" name="直線コネクタ 509"/>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11" name="テキスト ボックス 510"/>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152845</xdr:rowOff>
    </xdr:from>
    <xdr:to>
      <xdr:col>23</xdr:col>
      <xdr:colOff>516889</xdr:colOff>
      <xdr:row>38</xdr:row>
      <xdr:rowOff>170247</xdr:rowOff>
    </xdr:to>
    <xdr:cxnSp macro="">
      <xdr:nvCxnSpPr>
        <xdr:cNvPr id="515" name="直線コネクタ 514"/>
        <xdr:cNvCxnSpPr/>
      </xdr:nvCxnSpPr>
      <xdr:spPr>
        <a:xfrm flipV="1">
          <a:off x="16317595" y="5296345"/>
          <a:ext cx="1269" cy="138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2624</xdr:rowOff>
    </xdr:from>
    <xdr:ext cx="469744" cy="259045"/>
    <xdr:sp macro="" textlink="">
      <xdr:nvSpPr>
        <xdr:cNvPr id="516" name="消防費最小値テキスト"/>
        <xdr:cNvSpPr txBox="1"/>
      </xdr:nvSpPr>
      <xdr:spPr>
        <a:xfrm>
          <a:off x="16370300" y="668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9,862</a:t>
          </a:r>
          <a:endParaRPr kumimoji="1" lang="ja-JP" altLang="en-US" sz="1000" b="1">
            <a:latin typeface="ＭＳ Ｐゴシック"/>
          </a:endParaRPr>
        </a:p>
      </xdr:txBody>
    </xdr:sp>
    <xdr:clientData/>
  </xdr:oneCellAnchor>
  <xdr:twoCellAnchor>
    <xdr:from>
      <xdr:col>23</xdr:col>
      <xdr:colOff>428625</xdr:colOff>
      <xdr:row>38</xdr:row>
      <xdr:rowOff>170247</xdr:rowOff>
    </xdr:from>
    <xdr:to>
      <xdr:col>23</xdr:col>
      <xdr:colOff>606425</xdr:colOff>
      <xdr:row>38</xdr:row>
      <xdr:rowOff>170247</xdr:rowOff>
    </xdr:to>
    <xdr:cxnSp macro="">
      <xdr:nvCxnSpPr>
        <xdr:cNvPr id="517" name="直線コネクタ 516"/>
        <xdr:cNvCxnSpPr/>
      </xdr:nvCxnSpPr>
      <xdr:spPr>
        <a:xfrm>
          <a:off x="16230600" y="66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99522</xdr:rowOff>
    </xdr:from>
    <xdr:ext cx="599010" cy="259045"/>
    <xdr:sp macro="" textlink="">
      <xdr:nvSpPr>
        <xdr:cNvPr id="518" name="消防費最大値テキスト"/>
        <xdr:cNvSpPr txBox="1"/>
      </xdr:nvSpPr>
      <xdr:spPr>
        <a:xfrm>
          <a:off x="16370300" y="507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107,080</a:t>
          </a:r>
          <a:endParaRPr kumimoji="1" lang="ja-JP" altLang="en-US" sz="1000" b="1">
            <a:latin typeface="ＭＳ Ｐゴシック"/>
          </a:endParaRPr>
        </a:p>
      </xdr:txBody>
    </xdr:sp>
    <xdr:clientData/>
  </xdr:oneCellAnchor>
  <xdr:twoCellAnchor>
    <xdr:from>
      <xdr:col>23</xdr:col>
      <xdr:colOff>428625</xdr:colOff>
      <xdr:row>30</xdr:row>
      <xdr:rowOff>152845</xdr:rowOff>
    </xdr:from>
    <xdr:to>
      <xdr:col>23</xdr:col>
      <xdr:colOff>606425</xdr:colOff>
      <xdr:row>30</xdr:row>
      <xdr:rowOff>152845</xdr:rowOff>
    </xdr:to>
    <xdr:cxnSp macro="">
      <xdr:nvCxnSpPr>
        <xdr:cNvPr id="519" name="直線コネクタ 518"/>
        <xdr:cNvCxnSpPr/>
      </xdr:nvCxnSpPr>
      <xdr:spPr>
        <a:xfrm>
          <a:off x="16230600" y="529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137071</xdr:rowOff>
    </xdr:from>
    <xdr:to>
      <xdr:col>23</xdr:col>
      <xdr:colOff>517525</xdr:colOff>
      <xdr:row>37</xdr:row>
      <xdr:rowOff>168432</xdr:rowOff>
    </xdr:to>
    <xdr:cxnSp macro="">
      <xdr:nvCxnSpPr>
        <xdr:cNvPr id="520" name="直線コネクタ 519"/>
        <xdr:cNvCxnSpPr/>
      </xdr:nvCxnSpPr>
      <xdr:spPr>
        <a:xfrm>
          <a:off x="15481300" y="6480721"/>
          <a:ext cx="838200" cy="3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111091</xdr:rowOff>
    </xdr:from>
    <xdr:ext cx="534377" cy="259045"/>
    <xdr:sp macro="" textlink="">
      <xdr:nvSpPr>
        <xdr:cNvPr id="521" name="消防費平均値テキスト"/>
        <xdr:cNvSpPr txBox="1"/>
      </xdr:nvSpPr>
      <xdr:spPr>
        <a:xfrm>
          <a:off x="16370300" y="6283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24,048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88214</xdr:rowOff>
    </xdr:from>
    <xdr:to>
      <xdr:col>23</xdr:col>
      <xdr:colOff>568325</xdr:colOff>
      <xdr:row>38</xdr:row>
      <xdr:rowOff>18365</xdr:rowOff>
    </xdr:to>
    <xdr:sp macro="" textlink="">
      <xdr:nvSpPr>
        <xdr:cNvPr id="522" name="フローチャート : 判断 521"/>
        <xdr:cNvSpPr/>
      </xdr:nvSpPr>
      <xdr:spPr>
        <a:xfrm>
          <a:off x="16268700" y="6431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133414</xdr:rowOff>
    </xdr:from>
    <xdr:to>
      <xdr:col>22</xdr:col>
      <xdr:colOff>365125</xdr:colOff>
      <xdr:row>37</xdr:row>
      <xdr:rowOff>137071</xdr:rowOff>
    </xdr:to>
    <xdr:cxnSp macro="">
      <xdr:nvCxnSpPr>
        <xdr:cNvPr id="523" name="直線コネクタ 522"/>
        <xdr:cNvCxnSpPr/>
      </xdr:nvCxnSpPr>
      <xdr:spPr>
        <a:xfrm>
          <a:off x="14592300" y="6477064"/>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80870</xdr:rowOff>
    </xdr:from>
    <xdr:to>
      <xdr:col>22</xdr:col>
      <xdr:colOff>415925</xdr:colOff>
      <xdr:row>38</xdr:row>
      <xdr:rowOff>11020</xdr:rowOff>
    </xdr:to>
    <xdr:sp macro="" textlink="">
      <xdr:nvSpPr>
        <xdr:cNvPr id="524" name="フローチャート : 判断 523"/>
        <xdr:cNvSpPr/>
      </xdr:nvSpPr>
      <xdr:spPr>
        <a:xfrm>
          <a:off x="15430500" y="64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27547</xdr:rowOff>
    </xdr:from>
    <xdr:ext cx="534377" cy="259045"/>
    <xdr:sp macro="" textlink="">
      <xdr:nvSpPr>
        <xdr:cNvPr id="525" name="テキスト ボックス 524"/>
        <xdr:cNvSpPr txBox="1"/>
      </xdr:nvSpPr>
      <xdr:spPr>
        <a:xfrm>
          <a:off x="15214111" y="619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30129</xdr:rowOff>
    </xdr:from>
    <xdr:to>
      <xdr:col>21</xdr:col>
      <xdr:colOff>161925</xdr:colOff>
      <xdr:row>37</xdr:row>
      <xdr:rowOff>133414</xdr:rowOff>
    </xdr:to>
    <xdr:cxnSp macro="">
      <xdr:nvCxnSpPr>
        <xdr:cNvPr id="526" name="直線コネクタ 525"/>
        <xdr:cNvCxnSpPr/>
      </xdr:nvCxnSpPr>
      <xdr:spPr>
        <a:xfrm>
          <a:off x="13703300" y="6373779"/>
          <a:ext cx="889000" cy="10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75684</xdr:rowOff>
    </xdr:from>
    <xdr:to>
      <xdr:col>21</xdr:col>
      <xdr:colOff>212725</xdr:colOff>
      <xdr:row>38</xdr:row>
      <xdr:rowOff>5834</xdr:rowOff>
    </xdr:to>
    <xdr:sp macro="" textlink="">
      <xdr:nvSpPr>
        <xdr:cNvPr id="527" name="フローチャート : 判断 526"/>
        <xdr:cNvSpPr/>
      </xdr:nvSpPr>
      <xdr:spPr>
        <a:xfrm>
          <a:off x="14541500" y="641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22361</xdr:rowOff>
    </xdr:from>
    <xdr:ext cx="534377" cy="259045"/>
    <xdr:sp macro="" textlink="">
      <xdr:nvSpPr>
        <xdr:cNvPr id="528" name="テキスト ボックス 527"/>
        <xdr:cNvSpPr txBox="1"/>
      </xdr:nvSpPr>
      <xdr:spPr>
        <a:xfrm>
          <a:off x="14325111" y="619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30129</xdr:rowOff>
    </xdr:from>
    <xdr:to>
      <xdr:col>19</xdr:col>
      <xdr:colOff>644525</xdr:colOff>
      <xdr:row>38</xdr:row>
      <xdr:rowOff>11755</xdr:rowOff>
    </xdr:to>
    <xdr:cxnSp macro="">
      <xdr:nvCxnSpPr>
        <xdr:cNvPr id="529" name="直線コネクタ 528"/>
        <xdr:cNvCxnSpPr/>
      </xdr:nvCxnSpPr>
      <xdr:spPr>
        <a:xfrm flipV="1">
          <a:off x="12814300" y="6373779"/>
          <a:ext cx="889000" cy="15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88243</xdr:rowOff>
    </xdr:from>
    <xdr:to>
      <xdr:col>20</xdr:col>
      <xdr:colOff>9525</xdr:colOff>
      <xdr:row>38</xdr:row>
      <xdr:rowOff>18393</xdr:rowOff>
    </xdr:to>
    <xdr:sp macro="" textlink="">
      <xdr:nvSpPr>
        <xdr:cNvPr id="530" name="フローチャート : 判断 529"/>
        <xdr:cNvSpPr/>
      </xdr:nvSpPr>
      <xdr:spPr>
        <a:xfrm>
          <a:off x="13652500" y="643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9520</xdr:rowOff>
    </xdr:from>
    <xdr:ext cx="534377" cy="259045"/>
    <xdr:sp macro="" textlink="">
      <xdr:nvSpPr>
        <xdr:cNvPr id="531" name="テキスト ボックス 530"/>
        <xdr:cNvSpPr txBox="1"/>
      </xdr:nvSpPr>
      <xdr:spPr>
        <a:xfrm>
          <a:off x="13436111" y="652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118861</xdr:rowOff>
    </xdr:from>
    <xdr:to>
      <xdr:col>18</xdr:col>
      <xdr:colOff>492125</xdr:colOff>
      <xdr:row>38</xdr:row>
      <xdr:rowOff>49011</xdr:rowOff>
    </xdr:to>
    <xdr:sp macro="" textlink="">
      <xdr:nvSpPr>
        <xdr:cNvPr id="532" name="フローチャート : 判断 531"/>
        <xdr:cNvSpPr/>
      </xdr:nvSpPr>
      <xdr:spPr>
        <a:xfrm>
          <a:off x="12763500" y="646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65538</xdr:rowOff>
    </xdr:from>
    <xdr:ext cx="534377" cy="259045"/>
    <xdr:sp macro="" textlink="">
      <xdr:nvSpPr>
        <xdr:cNvPr id="533" name="テキスト ボックス 532"/>
        <xdr:cNvSpPr txBox="1"/>
      </xdr:nvSpPr>
      <xdr:spPr>
        <a:xfrm>
          <a:off x="12547111" y="623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117632</xdr:rowOff>
    </xdr:from>
    <xdr:to>
      <xdr:col>23</xdr:col>
      <xdr:colOff>568325</xdr:colOff>
      <xdr:row>38</xdr:row>
      <xdr:rowOff>47782</xdr:rowOff>
    </xdr:to>
    <xdr:sp macro="" textlink="">
      <xdr:nvSpPr>
        <xdr:cNvPr id="539" name="円/楕円 538"/>
        <xdr:cNvSpPr/>
      </xdr:nvSpPr>
      <xdr:spPr>
        <a:xfrm>
          <a:off x="16268700" y="646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96059</xdr:rowOff>
    </xdr:from>
    <xdr:ext cx="534377" cy="259045"/>
    <xdr:sp macro="" textlink="">
      <xdr:nvSpPr>
        <xdr:cNvPr id="540" name="消防費該当値テキスト"/>
        <xdr:cNvSpPr txBox="1"/>
      </xdr:nvSpPr>
      <xdr:spPr>
        <a:xfrm>
          <a:off x="16370300" y="643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21,989</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86271</xdr:rowOff>
    </xdr:from>
    <xdr:to>
      <xdr:col>22</xdr:col>
      <xdr:colOff>415925</xdr:colOff>
      <xdr:row>38</xdr:row>
      <xdr:rowOff>16421</xdr:rowOff>
    </xdr:to>
    <xdr:sp macro="" textlink="">
      <xdr:nvSpPr>
        <xdr:cNvPr id="541" name="円/楕円 540"/>
        <xdr:cNvSpPr/>
      </xdr:nvSpPr>
      <xdr:spPr>
        <a:xfrm>
          <a:off x="15430500" y="642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7548</xdr:rowOff>
    </xdr:from>
    <xdr:ext cx="534377" cy="259045"/>
    <xdr:sp macro="" textlink="">
      <xdr:nvSpPr>
        <xdr:cNvPr id="542" name="テキスト ボックス 541"/>
        <xdr:cNvSpPr txBox="1"/>
      </xdr:nvSpPr>
      <xdr:spPr>
        <a:xfrm>
          <a:off x="15214111" y="652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24,184</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82614</xdr:rowOff>
    </xdr:from>
    <xdr:to>
      <xdr:col>21</xdr:col>
      <xdr:colOff>212725</xdr:colOff>
      <xdr:row>38</xdr:row>
      <xdr:rowOff>12764</xdr:rowOff>
    </xdr:to>
    <xdr:sp macro="" textlink="">
      <xdr:nvSpPr>
        <xdr:cNvPr id="543" name="円/楕円 542"/>
        <xdr:cNvSpPr/>
      </xdr:nvSpPr>
      <xdr:spPr>
        <a:xfrm>
          <a:off x="14541500" y="642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3891</xdr:rowOff>
    </xdr:from>
    <xdr:ext cx="534377" cy="259045"/>
    <xdr:sp macro="" textlink="">
      <xdr:nvSpPr>
        <xdr:cNvPr id="544" name="テキスト ボックス 543"/>
        <xdr:cNvSpPr txBox="1"/>
      </xdr:nvSpPr>
      <xdr:spPr>
        <a:xfrm>
          <a:off x="14325111" y="651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24,440</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150779</xdr:rowOff>
    </xdr:from>
    <xdr:to>
      <xdr:col>20</xdr:col>
      <xdr:colOff>9525</xdr:colOff>
      <xdr:row>37</xdr:row>
      <xdr:rowOff>80929</xdr:rowOff>
    </xdr:to>
    <xdr:sp macro="" textlink="">
      <xdr:nvSpPr>
        <xdr:cNvPr id="545" name="円/楕円 544"/>
        <xdr:cNvSpPr/>
      </xdr:nvSpPr>
      <xdr:spPr>
        <a:xfrm>
          <a:off x="13652500" y="63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97456</xdr:rowOff>
    </xdr:from>
    <xdr:ext cx="534377" cy="259045"/>
    <xdr:sp macro="" textlink="">
      <xdr:nvSpPr>
        <xdr:cNvPr id="546" name="テキスト ボックス 545"/>
        <xdr:cNvSpPr txBox="1"/>
      </xdr:nvSpPr>
      <xdr:spPr>
        <a:xfrm>
          <a:off x="13436111" y="609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31,669</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132405</xdr:rowOff>
    </xdr:from>
    <xdr:to>
      <xdr:col>18</xdr:col>
      <xdr:colOff>492125</xdr:colOff>
      <xdr:row>38</xdr:row>
      <xdr:rowOff>62556</xdr:rowOff>
    </xdr:to>
    <xdr:sp macro="" textlink="">
      <xdr:nvSpPr>
        <xdr:cNvPr id="547" name="円/楕円 546"/>
        <xdr:cNvSpPr/>
      </xdr:nvSpPr>
      <xdr:spPr>
        <a:xfrm>
          <a:off x="12763500" y="647605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53682</xdr:rowOff>
    </xdr:from>
    <xdr:ext cx="534377" cy="259045"/>
    <xdr:sp macro="" textlink="">
      <xdr:nvSpPr>
        <xdr:cNvPr id="548" name="テキスト ボックス 547"/>
        <xdr:cNvSpPr txBox="1"/>
      </xdr:nvSpPr>
      <xdr:spPr>
        <a:xfrm>
          <a:off x="12547111" y="656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20,955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128758</xdr:rowOff>
    </xdr:from>
    <xdr:to>
      <xdr:col>23</xdr:col>
      <xdr:colOff>516889</xdr:colOff>
      <xdr:row>58</xdr:row>
      <xdr:rowOff>88562</xdr:rowOff>
    </xdr:to>
    <xdr:cxnSp macro="">
      <xdr:nvCxnSpPr>
        <xdr:cNvPr id="572" name="直線コネクタ 571"/>
        <xdr:cNvCxnSpPr/>
      </xdr:nvCxnSpPr>
      <xdr:spPr>
        <a:xfrm flipV="1">
          <a:off x="16317595" y="8529808"/>
          <a:ext cx="1269" cy="1502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92389</xdr:rowOff>
    </xdr:from>
    <xdr:ext cx="534377" cy="259045"/>
    <xdr:sp macro="" textlink="">
      <xdr:nvSpPr>
        <xdr:cNvPr id="573" name="教育費最小値テキスト"/>
        <xdr:cNvSpPr txBox="1"/>
      </xdr:nvSpPr>
      <xdr:spPr>
        <a:xfrm>
          <a:off x="16370300" y="100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16,711</a:t>
          </a:r>
          <a:endParaRPr kumimoji="1" lang="ja-JP" altLang="en-US" sz="1000" b="1">
            <a:latin typeface="ＭＳ Ｐゴシック"/>
          </a:endParaRPr>
        </a:p>
      </xdr:txBody>
    </xdr:sp>
    <xdr:clientData/>
  </xdr:oneCellAnchor>
  <xdr:twoCellAnchor>
    <xdr:from>
      <xdr:col>23</xdr:col>
      <xdr:colOff>428625</xdr:colOff>
      <xdr:row>58</xdr:row>
      <xdr:rowOff>88562</xdr:rowOff>
    </xdr:from>
    <xdr:to>
      <xdr:col>23</xdr:col>
      <xdr:colOff>606425</xdr:colOff>
      <xdr:row>58</xdr:row>
      <xdr:rowOff>88562</xdr:rowOff>
    </xdr:to>
    <xdr:cxnSp macro="">
      <xdr:nvCxnSpPr>
        <xdr:cNvPr id="574" name="直線コネクタ 573"/>
        <xdr:cNvCxnSpPr/>
      </xdr:nvCxnSpPr>
      <xdr:spPr>
        <a:xfrm>
          <a:off x="16230600" y="1003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75435</xdr:rowOff>
    </xdr:from>
    <xdr:ext cx="599010" cy="259045"/>
    <xdr:sp macro="" textlink="">
      <xdr:nvSpPr>
        <xdr:cNvPr id="575" name="教育費最大値テキスト"/>
        <xdr:cNvSpPr txBox="1"/>
      </xdr:nvSpPr>
      <xdr:spPr>
        <a:xfrm>
          <a:off x="16370300" y="830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213,936</a:t>
          </a:r>
          <a:endParaRPr kumimoji="1" lang="ja-JP" altLang="en-US" sz="1000" b="1">
            <a:latin typeface="ＭＳ Ｐゴシック"/>
          </a:endParaRPr>
        </a:p>
      </xdr:txBody>
    </xdr:sp>
    <xdr:clientData/>
  </xdr:oneCellAnchor>
  <xdr:twoCellAnchor>
    <xdr:from>
      <xdr:col>23</xdr:col>
      <xdr:colOff>428625</xdr:colOff>
      <xdr:row>49</xdr:row>
      <xdr:rowOff>128758</xdr:rowOff>
    </xdr:from>
    <xdr:to>
      <xdr:col>23</xdr:col>
      <xdr:colOff>606425</xdr:colOff>
      <xdr:row>49</xdr:row>
      <xdr:rowOff>128758</xdr:rowOff>
    </xdr:to>
    <xdr:cxnSp macro="">
      <xdr:nvCxnSpPr>
        <xdr:cNvPr id="576" name="直線コネクタ 575"/>
        <xdr:cNvCxnSpPr/>
      </xdr:nvCxnSpPr>
      <xdr:spPr>
        <a:xfrm>
          <a:off x="16230600" y="852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97912</xdr:rowOff>
    </xdr:from>
    <xdr:to>
      <xdr:col>23</xdr:col>
      <xdr:colOff>517525</xdr:colOff>
      <xdr:row>57</xdr:row>
      <xdr:rowOff>101905</xdr:rowOff>
    </xdr:to>
    <xdr:cxnSp macro="">
      <xdr:nvCxnSpPr>
        <xdr:cNvPr id="577" name="直線コネクタ 576"/>
        <xdr:cNvCxnSpPr/>
      </xdr:nvCxnSpPr>
      <xdr:spPr>
        <a:xfrm>
          <a:off x="15481300" y="9870562"/>
          <a:ext cx="838200" cy="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73890</xdr:rowOff>
    </xdr:from>
    <xdr:ext cx="534377" cy="259045"/>
    <xdr:sp macro="" textlink="">
      <xdr:nvSpPr>
        <xdr:cNvPr id="578" name="教育費平均値テキスト"/>
        <xdr:cNvSpPr txBox="1"/>
      </xdr:nvSpPr>
      <xdr:spPr>
        <a:xfrm>
          <a:off x="16370300" y="9503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59,972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51013</xdr:rowOff>
    </xdr:from>
    <xdr:to>
      <xdr:col>23</xdr:col>
      <xdr:colOff>568325</xdr:colOff>
      <xdr:row>56</xdr:row>
      <xdr:rowOff>152613</xdr:rowOff>
    </xdr:to>
    <xdr:sp macro="" textlink="">
      <xdr:nvSpPr>
        <xdr:cNvPr id="579" name="フローチャート : 判断 578"/>
        <xdr:cNvSpPr/>
      </xdr:nvSpPr>
      <xdr:spPr>
        <a:xfrm>
          <a:off x="162687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35977</xdr:rowOff>
    </xdr:from>
    <xdr:to>
      <xdr:col>22</xdr:col>
      <xdr:colOff>365125</xdr:colOff>
      <xdr:row>57</xdr:row>
      <xdr:rowOff>97912</xdr:rowOff>
    </xdr:to>
    <xdr:cxnSp macro="">
      <xdr:nvCxnSpPr>
        <xdr:cNvPr id="580" name="直線コネクタ 579"/>
        <xdr:cNvCxnSpPr/>
      </xdr:nvCxnSpPr>
      <xdr:spPr>
        <a:xfrm>
          <a:off x="14592300" y="9808627"/>
          <a:ext cx="889000" cy="6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49292</xdr:rowOff>
    </xdr:from>
    <xdr:to>
      <xdr:col>22</xdr:col>
      <xdr:colOff>415925</xdr:colOff>
      <xdr:row>56</xdr:row>
      <xdr:rowOff>150892</xdr:rowOff>
    </xdr:to>
    <xdr:sp macro="" textlink="">
      <xdr:nvSpPr>
        <xdr:cNvPr id="581" name="フローチャート : 判断 580"/>
        <xdr:cNvSpPr/>
      </xdr:nvSpPr>
      <xdr:spPr>
        <a:xfrm>
          <a:off x="15430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167419</xdr:rowOff>
    </xdr:from>
    <xdr:ext cx="534377" cy="259045"/>
    <xdr:sp macro="" textlink="">
      <xdr:nvSpPr>
        <xdr:cNvPr id="582" name="テキスト ボックス 581"/>
        <xdr:cNvSpPr txBox="1"/>
      </xdr:nvSpPr>
      <xdr:spPr>
        <a:xfrm>
          <a:off x="15214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29621</xdr:rowOff>
    </xdr:from>
    <xdr:to>
      <xdr:col>21</xdr:col>
      <xdr:colOff>161925</xdr:colOff>
      <xdr:row>57</xdr:row>
      <xdr:rowOff>35977</xdr:rowOff>
    </xdr:to>
    <xdr:cxnSp macro="">
      <xdr:nvCxnSpPr>
        <xdr:cNvPr id="583" name="直線コネクタ 582"/>
        <xdr:cNvCxnSpPr/>
      </xdr:nvCxnSpPr>
      <xdr:spPr>
        <a:xfrm>
          <a:off x="13703300" y="9802271"/>
          <a:ext cx="889000" cy="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45283</xdr:rowOff>
    </xdr:from>
    <xdr:to>
      <xdr:col>21</xdr:col>
      <xdr:colOff>212725</xdr:colOff>
      <xdr:row>56</xdr:row>
      <xdr:rowOff>146883</xdr:rowOff>
    </xdr:to>
    <xdr:sp macro="" textlink="">
      <xdr:nvSpPr>
        <xdr:cNvPr id="584" name="フローチャート : 判断 583"/>
        <xdr:cNvSpPr/>
      </xdr:nvSpPr>
      <xdr:spPr>
        <a:xfrm>
          <a:off x="14541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163410</xdr:rowOff>
    </xdr:from>
    <xdr:ext cx="534377" cy="259045"/>
    <xdr:sp macro="" textlink="">
      <xdr:nvSpPr>
        <xdr:cNvPr id="585" name="テキスト ボックス 584"/>
        <xdr:cNvSpPr txBox="1"/>
      </xdr:nvSpPr>
      <xdr:spPr>
        <a:xfrm>
          <a:off x="14325111" y="942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42042</xdr:rowOff>
    </xdr:from>
    <xdr:to>
      <xdr:col>19</xdr:col>
      <xdr:colOff>644525</xdr:colOff>
      <xdr:row>57</xdr:row>
      <xdr:rowOff>29621</xdr:rowOff>
    </xdr:to>
    <xdr:cxnSp macro="">
      <xdr:nvCxnSpPr>
        <xdr:cNvPr id="586" name="直線コネクタ 585"/>
        <xdr:cNvCxnSpPr/>
      </xdr:nvCxnSpPr>
      <xdr:spPr>
        <a:xfrm>
          <a:off x="12814300" y="9643242"/>
          <a:ext cx="889000" cy="15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85783</xdr:rowOff>
    </xdr:from>
    <xdr:to>
      <xdr:col>20</xdr:col>
      <xdr:colOff>9525</xdr:colOff>
      <xdr:row>57</xdr:row>
      <xdr:rowOff>15933</xdr:rowOff>
    </xdr:to>
    <xdr:sp macro="" textlink="">
      <xdr:nvSpPr>
        <xdr:cNvPr id="587" name="フローチャート : 判断 586"/>
        <xdr:cNvSpPr/>
      </xdr:nvSpPr>
      <xdr:spPr>
        <a:xfrm>
          <a:off x="13652500" y="96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32460</xdr:rowOff>
    </xdr:from>
    <xdr:ext cx="534377" cy="259045"/>
    <xdr:sp macro="" textlink="">
      <xdr:nvSpPr>
        <xdr:cNvPr id="588" name="テキスト ボックス 587"/>
        <xdr:cNvSpPr txBox="1"/>
      </xdr:nvSpPr>
      <xdr:spPr>
        <a:xfrm>
          <a:off x="13436111" y="94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99392</xdr:rowOff>
    </xdr:from>
    <xdr:to>
      <xdr:col>18</xdr:col>
      <xdr:colOff>492125</xdr:colOff>
      <xdr:row>57</xdr:row>
      <xdr:rowOff>29542</xdr:rowOff>
    </xdr:to>
    <xdr:sp macro="" textlink="">
      <xdr:nvSpPr>
        <xdr:cNvPr id="589" name="フローチャート : 判断 588"/>
        <xdr:cNvSpPr/>
      </xdr:nvSpPr>
      <xdr:spPr>
        <a:xfrm>
          <a:off x="12763500" y="970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20669</xdr:rowOff>
    </xdr:from>
    <xdr:ext cx="534377" cy="259045"/>
    <xdr:sp macro="" textlink="">
      <xdr:nvSpPr>
        <xdr:cNvPr id="590" name="テキスト ボックス 589"/>
        <xdr:cNvSpPr txBox="1"/>
      </xdr:nvSpPr>
      <xdr:spPr>
        <a:xfrm>
          <a:off x="12547111" y="979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51105</xdr:rowOff>
    </xdr:from>
    <xdr:to>
      <xdr:col>23</xdr:col>
      <xdr:colOff>568325</xdr:colOff>
      <xdr:row>57</xdr:row>
      <xdr:rowOff>152705</xdr:rowOff>
    </xdr:to>
    <xdr:sp macro="" textlink="">
      <xdr:nvSpPr>
        <xdr:cNvPr id="596" name="円/楕円 595"/>
        <xdr:cNvSpPr/>
      </xdr:nvSpPr>
      <xdr:spPr>
        <a:xfrm>
          <a:off x="16268700" y="98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29532</xdr:rowOff>
    </xdr:from>
    <xdr:ext cx="534377" cy="259045"/>
    <xdr:sp macro="" textlink="">
      <xdr:nvSpPr>
        <xdr:cNvPr id="597" name="教育費該当値テキスト"/>
        <xdr:cNvSpPr txBox="1"/>
      </xdr:nvSpPr>
      <xdr:spPr>
        <a:xfrm>
          <a:off x="16370300" y="9802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37,460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47112</xdr:rowOff>
    </xdr:from>
    <xdr:to>
      <xdr:col>22</xdr:col>
      <xdr:colOff>415925</xdr:colOff>
      <xdr:row>57</xdr:row>
      <xdr:rowOff>148712</xdr:rowOff>
    </xdr:to>
    <xdr:sp macro="" textlink="">
      <xdr:nvSpPr>
        <xdr:cNvPr id="598" name="円/楕円 597"/>
        <xdr:cNvSpPr/>
      </xdr:nvSpPr>
      <xdr:spPr>
        <a:xfrm>
          <a:off x="15430500" y="981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139839</xdr:rowOff>
    </xdr:from>
    <xdr:ext cx="534377" cy="259045"/>
    <xdr:sp macro="" textlink="">
      <xdr:nvSpPr>
        <xdr:cNvPr id="599" name="テキスト ボックス 598"/>
        <xdr:cNvSpPr txBox="1"/>
      </xdr:nvSpPr>
      <xdr:spPr>
        <a:xfrm>
          <a:off x="15214111" y="991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37,984</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156627</xdr:rowOff>
    </xdr:from>
    <xdr:to>
      <xdr:col>21</xdr:col>
      <xdr:colOff>212725</xdr:colOff>
      <xdr:row>57</xdr:row>
      <xdr:rowOff>86777</xdr:rowOff>
    </xdr:to>
    <xdr:sp macro="" textlink="">
      <xdr:nvSpPr>
        <xdr:cNvPr id="600" name="円/楕円 599"/>
        <xdr:cNvSpPr/>
      </xdr:nvSpPr>
      <xdr:spPr>
        <a:xfrm>
          <a:off x="14541500" y="975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77904</xdr:rowOff>
    </xdr:from>
    <xdr:ext cx="534377" cy="259045"/>
    <xdr:sp macro="" textlink="">
      <xdr:nvSpPr>
        <xdr:cNvPr id="601" name="テキスト ボックス 600"/>
        <xdr:cNvSpPr txBox="1"/>
      </xdr:nvSpPr>
      <xdr:spPr>
        <a:xfrm>
          <a:off x="14325111" y="98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46,112</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150271</xdr:rowOff>
    </xdr:from>
    <xdr:to>
      <xdr:col>20</xdr:col>
      <xdr:colOff>9525</xdr:colOff>
      <xdr:row>57</xdr:row>
      <xdr:rowOff>80421</xdr:rowOff>
    </xdr:to>
    <xdr:sp macro="" textlink="">
      <xdr:nvSpPr>
        <xdr:cNvPr id="602" name="円/楕円 601"/>
        <xdr:cNvSpPr/>
      </xdr:nvSpPr>
      <xdr:spPr>
        <a:xfrm>
          <a:off x="13652500" y="975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71548</xdr:rowOff>
    </xdr:from>
    <xdr:ext cx="534377" cy="259045"/>
    <xdr:sp macro="" textlink="">
      <xdr:nvSpPr>
        <xdr:cNvPr id="603" name="テキスト ボックス 602"/>
        <xdr:cNvSpPr txBox="1"/>
      </xdr:nvSpPr>
      <xdr:spPr>
        <a:xfrm>
          <a:off x="13436111" y="984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46,946</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162692</xdr:rowOff>
    </xdr:from>
    <xdr:to>
      <xdr:col>18</xdr:col>
      <xdr:colOff>492125</xdr:colOff>
      <xdr:row>56</xdr:row>
      <xdr:rowOff>92842</xdr:rowOff>
    </xdr:to>
    <xdr:sp macro="" textlink="">
      <xdr:nvSpPr>
        <xdr:cNvPr id="604" name="円/楕円 603"/>
        <xdr:cNvSpPr/>
      </xdr:nvSpPr>
      <xdr:spPr>
        <a:xfrm>
          <a:off x="12763500" y="959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109369</xdr:rowOff>
    </xdr:from>
    <xdr:ext cx="534377" cy="259045"/>
    <xdr:sp macro="" textlink="">
      <xdr:nvSpPr>
        <xdr:cNvPr id="605" name="テキスト ボックス 604"/>
        <xdr:cNvSpPr txBox="1"/>
      </xdr:nvSpPr>
      <xdr:spPr>
        <a:xfrm>
          <a:off x="12547111" y="936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67,816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101272</xdr:rowOff>
    </xdr:from>
    <xdr:to>
      <xdr:col>23</xdr:col>
      <xdr:colOff>516889</xdr:colOff>
      <xdr:row>78</xdr:row>
      <xdr:rowOff>139700</xdr:rowOff>
    </xdr:to>
    <xdr:cxnSp macro="">
      <xdr:nvCxnSpPr>
        <xdr:cNvPr id="627" name="直線コネクタ 626"/>
        <xdr:cNvCxnSpPr/>
      </xdr:nvCxnSpPr>
      <xdr:spPr>
        <a:xfrm flipV="1">
          <a:off x="16317595" y="12102772"/>
          <a:ext cx="1269" cy="141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47949</xdr:rowOff>
    </xdr:from>
    <xdr:ext cx="534377" cy="259045"/>
    <xdr:sp macro="" textlink="">
      <xdr:nvSpPr>
        <xdr:cNvPr id="630" name="災害復旧費最大値テキスト"/>
        <xdr:cNvSpPr txBox="1"/>
      </xdr:nvSpPr>
      <xdr:spPr>
        <a:xfrm>
          <a:off x="16370300" y="11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70</xdr:row>
      <xdr:rowOff>101272</xdr:rowOff>
    </xdr:from>
    <xdr:to>
      <xdr:col>23</xdr:col>
      <xdr:colOff>606425</xdr:colOff>
      <xdr:row>70</xdr:row>
      <xdr:rowOff>101272</xdr:rowOff>
    </xdr:to>
    <xdr:cxnSp macro="">
      <xdr:nvCxnSpPr>
        <xdr:cNvPr id="631" name="直線コネクタ 630"/>
        <xdr:cNvCxnSpPr/>
      </xdr:nvCxnSpPr>
      <xdr:spPr>
        <a:xfrm>
          <a:off x="16230600" y="1210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114646</xdr:rowOff>
    </xdr:from>
    <xdr:to>
      <xdr:col>23</xdr:col>
      <xdr:colOff>517525</xdr:colOff>
      <xdr:row>77</xdr:row>
      <xdr:rowOff>125093</xdr:rowOff>
    </xdr:to>
    <xdr:cxnSp macro="">
      <xdr:nvCxnSpPr>
        <xdr:cNvPr id="632" name="直線コネクタ 631"/>
        <xdr:cNvCxnSpPr/>
      </xdr:nvCxnSpPr>
      <xdr:spPr>
        <a:xfrm>
          <a:off x="15481300" y="13316296"/>
          <a:ext cx="838200" cy="1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142811</xdr:rowOff>
    </xdr:from>
    <xdr:ext cx="469744" cy="259045"/>
    <xdr:sp macro="" textlink="">
      <xdr:nvSpPr>
        <xdr:cNvPr id="633" name="災害復旧費平均値テキスト"/>
        <xdr:cNvSpPr txBox="1"/>
      </xdr:nvSpPr>
      <xdr:spPr>
        <a:xfrm>
          <a:off x="16370300" y="13344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164384</xdr:rowOff>
    </xdr:from>
    <xdr:to>
      <xdr:col>23</xdr:col>
      <xdr:colOff>568325</xdr:colOff>
      <xdr:row>78</xdr:row>
      <xdr:rowOff>94534</xdr:rowOff>
    </xdr:to>
    <xdr:sp macro="" textlink="">
      <xdr:nvSpPr>
        <xdr:cNvPr id="634" name="フローチャート : 判断 633"/>
        <xdr:cNvSpPr/>
      </xdr:nvSpPr>
      <xdr:spPr>
        <a:xfrm>
          <a:off x="16268700" y="1336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114646</xdr:rowOff>
    </xdr:from>
    <xdr:to>
      <xdr:col>22</xdr:col>
      <xdr:colOff>365125</xdr:colOff>
      <xdr:row>78</xdr:row>
      <xdr:rowOff>103970</xdr:rowOff>
    </xdr:to>
    <xdr:cxnSp macro="">
      <xdr:nvCxnSpPr>
        <xdr:cNvPr id="635" name="直線コネクタ 634"/>
        <xdr:cNvCxnSpPr/>
      </xdr:nvCxnSpPr>
      <xdr:spPr>
        <a:xfrm flipV="1">
          <a:off x="14592300" y="13316296"/>
          <a:ext cx="889000" cy="16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146805</xdr:rowOff>
    </xdr:from>
    <xdr:to>
      <xdr:col>22</xdr:col>
      <xdr:colOff>415925</xdr:colOff>
      <xdr:row>78</xdr:row>
      <xdr:rowOff>76955</xdr:rowOff>
    </xdr:to>
    <xdr:sp macro="" textlink="">
      <xdr:nvSpPr>
        <xdr:cNvPr id="636" name="フローチャート : 判断 635"/>
        <xdr:cNvSpPr/>
      </xdr:nvSpPr>
      <xdr:spPr>
        <a:xfrm>
          <a:off x="15430500" y="1334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68082</xdr:rowOff>
    </xdr:from>
    <xdr:ext cx="469744" cy="259045"/>
    <xdr:sp macro="" textlink="">
      <xdr:nvSpPr>
        <xdr:cNvPr id="637" name="テキスト ボックス 636"/>
        <xdr:cNvSpPr txBox="1"/>
      </xdr:nvSpPr>
      <xdr:spPr>
        <a:xfrm>
          <a:off x="15246427" y="134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98918</xdr:rowOff>
    </xdr:from>
    <xdr:to>
      <xdr:col>21</xdr:col>
      <xdr:colOff>161925</xdr:colOff>
      <xdr:row>78</xdr:row>
      <xdr:rowOff>103970</xdr:rowOff>
    </xdr:to>
    <xdr:cxnSp macro="">
      <xdr:nvCxnSpPr>
        <xdr:cNvPr id="638" name="直線コネクタ 637"/>
        <xdr:cNvCxnSpPr/>
      </xdr:nvCxnSpPr>
      <xdr:spPr>
        <a:xfrm>
          <a:off x="13703300" y="13472018"/>
          <a:ext cx="889000" cy="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74932</xdr:rowOff>
    </xdr:from>
    <xdr:to>
      <xdr:col>21</xdr:col>
      <xdr:colOff>212725</xdr:colOff>
      <xdr:row>78</xdr:row>
      <xdr:rowOff>5082</xdr:rowOff>
    </xdr:to>
    <xdr:sp macro="" textlink="">
      <xdr:nvSpPr>
        <xdr:cNvPr id="639" name="フローチャート : 判断 638"/>
        <xdr:cNvSpPr/>
      </xdr:nvSpPr>
      <xdr:spPr>
        <a:xfrm>
          <a:off x="14541500" y="1327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21609</xdr:rowOff>
    </xdr:from>
    <xdr:ext cx="469744" cy="259045"/>
    <xdr:sp macro="" textlink="">
      <xdr:nvSpPr>
        <xdr:cNvPr id="640" name="テキスト ボックス 639"/>
        <xdr:cNvSpPr txBox="1"/>
      </xdr:nvSpPr>
      <xdr:spPr>
        <a:xfrm>
          <a:off x="14357427" y="130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7866</xdr:rowOff>
    </xdr:from>
    <xdr:to>
      <xdr:col>19</xdr:col>
      <xdr:colOff>644525</xdr:colOff>
      <xdr:row>78</xdr:row>
      <xdr:rowOff>98918</xdr:rowOff>
    </xdr:to>
    <xdr:cxnSp macro="">
      <xdr:nvCxnSpPr>
        <xdr:cNvPr id="641" name="直線コネクタ 640"/>
        <xdr:cNvCxnSpPr/>
      </xdr:nvCxnSpPr>
      <xdr:spPr>
        <a:xfrm>
          <a:off x="12814300" y="13380966"/>
          <a:ext cx="889000" cy="9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79550</xdr:rowOff>
    </xdr:from>
    <xdr:to>
      <xdr:col>20</xdr:col>
      <xdr:colOff>9525</xdr:colOff>
      <xdr:row>78</xdr:row>
      <xdr:rowOff>9700</xdr:rowOff>
    </xdr:to>
    <xdr:sp macro="" textlink="">
      <xdr:nvSpPr>
        <xdr:cNvPr id="642" name="フローチャート : 判断 641"/>
        <xdr:cNvSpPr/>
      </xdr:nvSpPr>
      <xdr:spPr>
        <a:xfrm>
          <a:off x="13652500" y="132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26227</xdr:rowOff>
    </xdr:from>
    <xdr:ext cx="469744" cy="259045"/>
    <xdr:sp macro="" textlink="">
      <xdr:nvSpPr>
        <xdr:cNvPr id="643" name="テキスト ボックス 642"/>
        <xdr:cNvSpPr txBox="1"/>
      </xdr:nvSpPr>
      <xdr:spPr>
        <a:xfrm>
          <a:off x="13468427" y="1305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4204</xdr:rowOff>
    </xdr:from>
    <xdr:to>
      <xdr:col>18</xdr:col>
      <xdr:colOff>492125</xdr:colOff>
      <xdr:row>77</xdr:row>
      <xdr:rowOff>105804</xdr:rowOff>
    </xdr:to>
    <xdr:sp macro="" textlink="">
      <xdr:nvSpPr>
        <xdr:cNvPr id="644" name="フローチャート : 判断 643"/>
        <xdr:cNvSpPr/>
      </xdr:nvSpPr>
      <xdr:spPr>
        <a:xfrm>
          <a:off x="12763500" y="132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122331</xdr:rowOff>
    </xdr:from>
    <xdr:ext cx="534377" cy="259045"/>
    <xdr:sp macro="" textlink="">
      <xdr:nvSpPr>
        <xdr:cNvPr id="645" name="テキスト ボックス 644"/>
        <xdr:cNvSpPr txBox="1"/>
      </xdr:nvSpPr>
      <xdr:spPr>
        <a:xfrm>
          <a:off x="12547111" y="1298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74293</xdr:rowOff>
    </xdr:from>
    <xdr:to>
      <xdr:col>23</xdr:col>
      <xdr:colOff>568325</xdr:colOff>
      <xdr:row>78</xdr:row>
      <xdr:rowOff>4443</xdr:rowOff>
    </xdr:to>
    <xdr:sp macro="" textlink="">
      <xdr:nvSpPr>
        <xdr:cNvPr id="651" name="円/楕円 650"/>
        <xdr:cNvSpPr/>
      </xdr:nvSpPr>
      <xdr:spPr>
        <a:xfrm>
          <a:off x="16268700" y="1327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97170</xdr:rowOff>
    </xdr:from>
    <xdr:ext cx="469744" cy="259045"/>
    <xdr:sp macro="" textlink="">
      <xdr:nvSpPr>
        <xdr:cNvPr id="652" name="災害復旧費該当値テキスト"/>
        <xdr:cNvSpPr txBox="1"/>
      </xdr:nvSpPr>
      <xdr:spPr>
        <a:xfrm>
          <a:off x="16370300" y="131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8,139</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63846</xdr:rowOff>
    </xdr:from>
    <xdr:to>
      <xdr:col>22</xdr:col>
      <xdr:colOff>415925</xdr:colOff>
      <xdr:row>77</xdr:row>
      <xdr:rowOff>165446</xdr:rowOff>
    </xdr:to>
    <xdr:sp macro="" textlink="">
      <xdr:nvSpPr>
        <xdr:cNvPr id="653" name="円/楕円 652"/>
        <xdr:cNvSpPr/>
      </xdr:nvSpPr>
      <xdr:spPr>
        <a:xfrm>
          <a:off x="15430500" y="1326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10523</xdr:rowOff>
    </xdr:from>
    <xdr:ext cx="469744" cy="259045"/>
    <xdr:sp macro="" textlink="">
      <xdr:nvSpPr>
        <xdr:cNvPr id="654" name="テキスト ボックス 653"/>
        <xdr:cNvSpPr txBox="1"/>
      </xdr:nvSpPr>
      <xdr:spPr>
        <a:xfrm>
          <a:off x="15246427" y="13040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8,596</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53170</xdr:rowOff>
    </xdr:from>
    <xdr:to>
      <xdr:col>21</xdr:col>
      <xdr:colOff>212725</xdr:colOff>
      <xdr:row>78</xdr:row>
      <xdr:rowOff>154770</xdr:rowOff>
    </xdr:to>
    <xdr:sp macro="" textlink="">
      <xdr:nvSpPr>
        <xdr:cNvPr id="655" name="円/楕円 654"/>
        <xdr:cNvSpPr/>
      </xdr:nvSpPr>
      <xdr:spPr>
        <a:xfrm>
          <a:off x="14541500" y="1342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145897</xdr:rowOff>
    </xdr:from>
    <xdr:ext cx="469744" cy="259045"/>
    <xdr:sp macro="" textlink="">
      <xdr:nvSpPr>
        <xdr:cNvPr id="656" name="テキスト ボックス 655"/>
        <xdr:cNvSpPr txBox="1"/>
      </xdr:nvSpPr>
      <xdr:spPr>
        <a:xfrm>
          <a:off x="14357427" y="1351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48118</xdr:rowOff>
    </xdr:from>
    <xdr:to>
      <xdr:col>20</xdr:col>
      <xdr:colOff>9525</xdr:colOff>
      <xdr:row>78</xdr:row>
      <xdr:rowOff>149718</xdr:rowOff>
    </xdr:to>
    <xdr:sp macro="" textlink="">
      <xdr:nvSpPr>
        <xdr:cNvPr id="657" name="円/楕円 656"/>
        <xdr:cNvSpPr/>
      </xdr:nvSpPr>
      <xdr:spPr>
        <a:xfrm>
          <a:off x="13652500" y="1342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140845</xdr:rowOff>
    </xdr:from>
    <xdr:ext cx="469744" cy="259045"/>
    <xdr:sp macro="" textlink="">
      <xdr:nvSpPr>
        <xdr:cNvPr id="658" name="テキスト ボックス 657"/>
        <xdr:cNvSpPr txBox="1"/>
      </xdr:nvSpPr>
      <xdr:spPr>
        <a:xfrm>
          <a:off x="13468427" y="1351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1,784</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128516</xdr:rowOff>
    </xdr:from>
    <xdr:to>
      <xdr:col>18</xdr:col>
      <xdr:colOff>492125</xdr:colOff>
      <xdr:row>78</xdr:row>
      <xdr:rowOff>58666</xdr:rowOff>
    </xdr:to>
    <xdr:sp macro="" textlink="">
      <xdr:nvSpPr>
        <xdr:cNvPr id="659" name="円/楕円 658"/>
        <xdr:cNvSpPr/>
      </xdr:nvSpPr>
      <xdr:spPr>
        <a:xfrm>
          <a:off x="12763500" y="13330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49793</xdr:rowOff>
    </xdr:from>
    <xdr:ext cx="469744" cy="259045"/>
    <xdr:sp macro="" textlink="">
      <xdr:nvSpPr>
        <xdr:cNvPr id="660" name="テキスト ボックス 659"/>
        <xdr:cNvSpPr txBox="1"/>
      </xdr:nvSpPr>
      <xdr:spPr>
        <a:xfrm>
          <a:off x="12579427" y="13422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142771</xdr:rowOff>
    </xdr:from>
    <xdr:to>
      <xdr:col>23</xdr:col>
      <xdr:colOff>516889</xdr:colOff>
      <xdr:row>98</xdr:row>
      <xdr:rowOff>133296</xdr:rowOff>
    </xdr:to>
    <xdr:cxnSp macro="">
      <xdr:nvCxnSpPr>
        <xdr:cNvPr id="684" name="直線コネクタ 683"/>
        <xdr:cNvCxnSpPr/>
      </xdr:nvCxnSpPr>
      <xdr:spPr>
        <a:xfrm flipV="1">
          <a:off x="16317595" y="15401821"/>
          <a:ext cx="1269" cy="153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137123</xdr:rowOff>
    </xdr:from>
    <xdr:ext cx="534377" cy="259045"/>
    <xdr:sp macro="" textlink="">
      <xdr:nvSpPr>
        <xdr:cNvPr id="685" name="公債費最小値テキスト"/>
        <xdr:cNvSpPr txBox="1"/>
      </xdr:nvSpPr>
      <xdr:spPr>
        <a:xfrm>
          <a:off x="16370300" y="1693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98</xdr:row>
      <xdr:rowOff>133296</xdr:rowOff>
    </xdr:from>
    <xdr:to>
      <xdr:col>23</xdr:col>
      <xdr:colOff>606425</xdr:colOff>
      <xdr:row>98</xdr:row>
      <xdr:rowOff>133296</xdr:rowOff>
    </xdr:to>
    <xdr:cxnSp macro="">
      <xdr:nvCxnSpPr>
        <xdr:cNvPr id="686" name="直線コネクタ 685"/>
        <xdr:cNvCxnSpPr/>
      </xdr:nvCxnSpPr>
      <xdr:spPr>
        <a:xfrm>
          <a:off x="16230600" y="1693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89448</xdr:rowOff>
    </xdr:from>
    <xdr:ext cx="599010" cy="259045"/>
    <xdr:sp macro="" textlink="">
      <xdr:nvSpPr>
        <xdr:cNvPr id="687" name="公債費最大値テキスト"/>
        <xdr:cNvSpPr txBox="1"/>
      </xdr:nvSpPr>
      <xdr:spPr>
        <a:xfrm>
          <a:off x="16370300" y="1517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424,194</a:t>
          </a:r>
          <a:endParaRPr kumimoji="1" lang="ja-JP" altLang="en-US" sz="1000" b="1">
            <a:latin typeface="ＭＳ Ｐゴシック"/>
          </a:endParaRPr>
        </a:p>
      </xdr:txBody>
    </xdr:sp>
    <xdr:clientData/>
  </xdr:oneCellAnchor>
  <xdr:twoCellAnchor>
    <xdr:from>
      <xdr:col>23</xdr:col>
      <xdr:colOff>428625</xdr:colOff>
      <xdr:row>89</xdr:row>
      <xdr:rowOff>142771</xdr:rowOff>
    </xdr:from>
    <xdr:to>
      <xdr:col>23</xdr:col>
      <xdr:colOff>606425</xdr:colOff>
      <xdr:row>89</xdr:row>
      <xdr:rowOff>142771</xdr:rowOff>
    </xdr:to>
    <xdr:cxnSp macro="">
      <xdr:nvCxnSpPr>
        <xdr:cNvPr id="688" name="直線コネクタ 687"/>
        <xdr:cNvCxnSpPr/>
      </xdr:nvCxnSpPr>
      <xdr:spPr>
        <a:xfrm>
          <a:off x="16230600" y="1540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43802</xdr:rowOff>
    </xdr:from>
    <xdr:to>
      <xdr:col>23</xdr:col>
      <xdr:colOff>517525</xdr:colOff>
      <xdr:row>97</xdr:row>
      <xdr:rowOff>47681</xdr:rowOff>
    </xdr:to>
    <xdr:cxnSp macro="">
      <xdr:nvCxnSpPr>
        <xdr:cNvPr id="689" name="直線コネクタ 688"/>
        <xdr:cNvCxnSpPr/>
      </xdr:nvCxnSpPr>
      <xdr:spPr>
        <a:xfrm>
          <a:off x="15481300" y="16674452"/>
          <a:ext cx="838200" cy="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44856</xdr:rowOff>
    </xdr:from>
    <xdr:ext cx="534377" cy="259045"/>
    <xdr:sp macro="" textlink="">
      <xdr:nvSpPr>
        <xdr:cNvPr id="690" name="公債費平均値テキスト"/>
        <xdr:cNvSpPr txBox="1"/>
      </xdr:nvSpPr>
      <xdr:spPr>
        <a:xfrm>
          <a:off x="16370300" y="16675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66429</xdr:rowOff>
    </xdr:from>
    <xdr:to>
      <xdr:col>23</xdr:col>
      <xdr:colOff>568325</xdr:colOff>
      <xdr:row>97</xdr:row>
      <xdr:rowOff>168029</xdr:rowOff>
    </xdr:to>
    <xdr:sp macro="" textlink="">
      <xdr:nvSpPr>
        <xdr:cNvPr id="691" name="フローチャート : 判断 690"/>
        <xdr:cNvSpPr/>
      </xdr:nvSpPr>
      <xdr:spPr>
        <a:xfrm>
          <a:off x="162687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68822</xdr:rowOff>
    </xdr:from>
    <xdr:to>
      <xdr:col>22</xdr:col>
      <xdr:colOff>365125</xdr:colOff>
      <xdr:row>97</xdr:row>
      <xdr:rowOff>43802</xdr:rowOff>
    </xdr:to>
    <xdr:cxnSp macro="">
      <xdr:nvCxnSpPr>
        <xdr:cNvPr id="692" name="直線コネクタ 691"/>
        <xdr:cNvCxnSpPr/>
      </xdr:nvCxnSpPr>
      <xdr:spPr>
        <a:xfrm>
          <a:off x="14592300" y="16528022"/>
          <a:ext cx="889000" cy="14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67343</xdr:rowOff>
    </xdr:from>
    <xdr:to>
      <xdr:col>22</xdr:col>
      <xdr:colOff>415925</xdr:colOff>
      <xdr:row>97</xdr:row>
      <xdr:rowOff>168943</xdr:rowOff>
    </xdr:to>
    <xdr:sp macro="" textlink="">
      <xdr:nvSpPr>
        <xdr:cNvPr id="693" name="フローチャート : 判断 692"/>
        <xdr:cNvSpPr/>
      </xdr:nvSpPr>
      <xdr:spPr>
        <a:xfrm>
          <a:off x="15430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160070</xdr:rowOff>
    </xdr:from>
    <xdr:ext cx="534377" cy="259045"/>
    <xdr:sp macro="" textlink="">
      <xdr:nvSpPr>
        <xdr:cNvPr id="694" name="テキスト ボックス 693"/>
        <xdr:cNvSpPr txBox="1"/>
      </xdr:nvSpPr>
      <xdr:spPr>
        <a:xfrm>
          <a:off x="15214111" y="1679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68822</xdr:rowOff>
    </xdr:from>
    <xdr:to>
      <xdr:col>21</xdr:col>
      <xdr:colOff>161925</xdr:colOff>
      <xdr:row>97</xdr:row>
      <xdr:rowOff>71668</xdr:rowOff>
    </xdr:to>
    <xdr:cxnSp macro="">
      <xdr:nvCxnSpPr>
        <xdr:cNvPr id="695" name="直線コネクタ 694"/>
        <xdr:cNvCxnSpPr/>
      </xdr:nvCxnSpPr>
      <xdr:spPr>
        <a:xfrm flipV="1">
          <a:off x="13703300" y="16528022"/>
          <a:ext cx="889000" cy="1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78144</xdr:rowOff>
    </xdr:from>
    <xdr:to>
      <xdr:col>21</xdr:col>
      <xdr:colOff>212725</xdr:colOff>
      <xdr:row>98</xdr:row>
      <xdr:rowOff>8294</xdr:rowOff>
    </xdr:to>
    <xdr:sp macro="" textlink="">
      <xdr:nvSpPr>
        <xdr:cNvPr id="696" name="フローチャート : 判断 695"/>
        <xdr:cNvSpPr/>
      </xdr:nvSpPr>
      <xdr:spPr>
        <a:xfrm>
          <a:off x="14541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170871</xdr:rowOff>
    </xdr:from>
    <xdr:ext cx="534377" cy="259045"/>
    <xdr:sp macro="" textlink="">
      <xdr:nvSpPr>
        <xdr:cNvPr id="697" name="テキスト ボックス 696"/>
        <xdr:cNvSpPr txBox="1"/>
      </xdr:nvSpPr>
      <xdr:spPr>
        <a:xfrm>
          <a:off x="14325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71668</xdr:rowOff>
    </xdr:from>
    <xdr:to>
      <xdr:col>19</xdr:col>
      <xdr:colOff>644525</xdr:colOff>
      <xdr:row>97</xdr:row>
      <xdr:rowOff>79484</xdr:rowOff>
    </xdr:to>
    <xdr:cxnSp macro="">
      <xdr:nvCxnSpPr>
        <xdr:cNvPr id="698" name="直線コネクタ 697"/>
        <xdr:cNvCxnSpPr/>
      </xdr:nvCxnSpPr>
      <xdr:spPr>
        <a:xfrm flipV="1">
          <a:off x="12814300" y="16702318"/>
          <a:ext cx="889000" cy="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76144</xdr:rowOff>
    </xdr:from>
    <xdr:to>
      <xdr:col>20</xdr:col>
      <xdr:colOff>9525</xdr:colOff>
      <xdr:row>98</xdr:row>
      <xdr:rowOff>6294</xdr:rowOff>
    </xdr:to>
    <xdr:sp macro="" textlink="">
      <xdr:nvSpPr>
        <xdr:cNvPr id="699" name="フローチャート : 判断 698"/>
        <xdr:cNvSpPr/>
      </xdr:nvSpPr>
      <xdr:spPr>
        <a:xfrm>
          <a:off x="13652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168871</xdr:rowOff>
    </xdr:from>
    <xdr:ext cx="534377" cy="259045"/>
    <xdr:sp macro="" textlink="">
      <xdr:nvSpPr>
        <xdr:cNvPr id="700" name="テキスト ボックス 699"/>
        <xdr:cNvSpPr txBox="1"/>
      </xdr:nvSpPr>
      <xdr:spPr>
        <a:xfrm>
          <a:off x="13436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75397</xdr:rowOff>
    </xdr:from>
    <xdr:to>
      <xdr:col>18</xdr:col>
      <xdr:colOff>492125</xdr:colOff>
      <xdr:row>98</xdr:row>
      <xdr:rowOff>5547</xdr:rowOff>
    </xdr:to>
    <xdr:sp macro="" textlink="">
      <xdr:nvSpPr>
        <xdr:cNvPr id="701" name="フローチャート : 判断 700"/>
        <xdr:cNvSpPr/>
      </xdr:nvSpPr>
      <xdr:spPr>
        <a:xfrm>
          <a:off x="12763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168124</xdr:rowOff>
    </xdr:from>
    <xdr:ext cx="534377" cy="259045"/>
    <xdr:sp macro="" textlink="">
      <xdr:nvSpPr>
        <xdr:cNvPr id="702" name="テキスト ボックス 701"/>
        <xdr:cNvSpPr txBox="1"/>
      </xdr:nvSpPr>
      <xdr:spPr>
        <a:xfrm>
          <a:off x="12547111" y="167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168331</xdr:rowOff>
    </xdr:from>
    <xdr:to>
      <xdr:col>23</xdr:col>
      <xdr:colOff>568325</xdr:colOff>
      <xdr:row>97</xdr:row>
      <xdr:rowOff>98481</xdr:rowOff>
    </xdr:to>
    <xdr:sp macro="" textlink="">
      <xdr:nvSpPr>
        <xdr:cNvPr id="708" name="円/楕円 707"/>
        <xdr:cNvSpPr/>
      </xdr:nvSpPr>
      <xdr:spPr>
        <a:xfrm>
          <a:off x="16268700" y="1662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19758</xdr:rowOff>
    </xdr:from>
    <xdr:ext cx="534377" cy="259045"/>
    <xdr:sp macro="" textlink="">
      <xdr:nvSpPr>
        <xdr:cNvPr id="709" name="公債費該当値テキスト"/>
        <xdr:cNvSpPr txBox="1"/>
      </xdr:nvSpPr>
      <xdr:spPr>
        <a:xfrm>
          <a:off x="16370300" y="1647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89,152</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164452</xdr:rowOff>
    </xdr:from>
    <xdr:to>
      <xdr:col>22</xdr:col>
      <xdr:colOff>415925</xdr:colOff>
      <xdr:row>97</xdr:row>
      <xdr:rowOff>94602</xdr:rowOff>
    </xdr:to>
    <xdr:sp macro="" textlink="">
      <xdr:nvSpPr>
        <xdr:cNvPr id="710" name="円/楕円 709"/>
        <xdr:cNvSpPr/>
      </xdr:nvSpPr>
      <xdr:spPr>
        <a:xfrm>
          <a:off x="15430500" y="1662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111129</xdr:rowOff>
    </xdr:from>
    <xdr:ext cx="534377" cy="259045"/>
    <xdr:sp macro="" textlink="">
      <xdr:nvSpPr>
        <xdr:cNvPr id="711" name="テキスト ボックス 710"/>
        <xdr:cNvSpPr txBox="1"/>
      </xdr:nvSpPr>
      <xdr:spPr>
        <a:xfrm>
          <a:off x="15214111" y="1639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90,170</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18022</xdr:rowOff>
    </xdr:from>
    <xdr:to>
      <xdr:col>21</xdr:col>
      <xdr:colOff>212725</xdr:colOff>
      <xdr:row>96</xdr:row>
      <xdr:rowOff>119622</xdr:rowOff>
    </xdr:to>
    <xdr:sp macro="" textlink="">
      <xdr:nvSpPr>
        <xdr:cNvPr id="712" name="円/楕円 711"/>
        <xdr:cNvSpPr/>
      </xdr:nvSpPr>
      <xdr:spPr>
        <a:xfrm>
          <a:off x="14541500" y="1647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94</xdr:row>
      <xdr:rowOff>136149</xdr:rowOff>
    </xdr:from>
    <xdr:ext cx="599010" cy="259045"/>
    <xdr:sp macro="" textlink="">
      <xdr:nvSpPr>
        <xdr:cNvPr id="713" name="テキスト ボックス 712"/>
        <xdr:cNvSpPr txBox="1"/>
      </xdr:nvSpPr>
      <xdr:spPr>
        <a:xfrm>
          <a:off x="14292794" y="1625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128,603</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20868</xdr:rowOff>
    </xdr:from>
    <xdr:to>
      <xdr:col>20</xdr:col>
      <xdr:colOff>9525</xdr:colOff>
      <xdr:row>97</xdr:row>
      <xdr:rowOff>122468</xdr:rowOff>
    </xdr:to>
    <xdr:sp macro="" textlink="">
      <xdr:nvSpPr>
        <xdr:cNvPr id="714" name="円/楕円 713"/>
        <xdr:cNvSpPr/>
      </xdr:nvSpPr>
      <xdr:spPr>
        <a:xfrm>
          <a:off x="13652500" y="1665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138995</xdr:rowOff>
    </xdr:from>
    <xdr:ext cx="534377" cy="259045"/>
    <xdr:sp macro="" textlink="">
      <xdr:nvSpPr>
        <xdr:cNvPr id="715" name="テキスト ボックス 714"/>
        <xdr:cNvSpPr txBox="1"/>
      </xdr:nvSpPr>
      <xdr:spPr>
        <a:xfrm>
          <a:off x="13436111" y="1642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82,856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28684</xdr:rowOff>
    </xdr:from>
    <xdr:to>
      <xdr:col>18</xdr:col>
      <xdr:colOff>492125</xdr:colOff>
      <xdr:row>97</xdr:row>
      <xdr:rowOff>130284</xdr:rowOff>
    </xdr:to>
    <xdr:sp macro="" textlink="">
      <xdr:nvSpPr>
        <xdr:cNvPr id="716" name="円/楕円 715"/>
        <xdr:cNvSpPr/>
      </xdr:nvSpPr>
      <xdr:spPr>
        <a:xfrm>
          <a:off x="12763500" y="1665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146811</xdr:rowOff>
    </xdr:from>
    <xdr:ext cx="534377" cy="259045"/>
    <xdr:sp macro="" textlink="">
      <xdr:nvSpPr>
        <xdr:cNvPr id="717" name="テキスト ボックス 716"/>
        <xdr:cNvSpPr txBox="1"/>
      </xdr:nvSpPr>
      <xdr:spPr>
        <a:xfrm>
          <a:off x="12547111" y="1643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80,805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66548</xdr:rowOff>
    </xdr:from>
    <xdr:to>
      <xdr:col>32</xdr:col>
      <xdr:colOff>186689</xdr:colOff>
      <xdr:row>38</xdr:row>
      <xdr:rowOff>139700</xdr:rowOff>
    </xdr:to>
    <xdr:cxnSp macro="">
      <xdr:nvCxnSpPr>
        <xdr:cNvPr id="739" name="直線コネクタ 738"/>
        <xdr:cNvCxnSpPr/>
      </xdr:nvCxnSpPr>
      <xdr:spPr>
        <a:xfrm flipV="1">
          <a:off x="22159595" y="5381498"/>
          <a:ext cx="1269"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165523</xdr:rowOff>
    </xdr:from>
    <xdr:ext cx="249299" cy="259045"/>
    <xdr:sp macro="" textlink="">
      <xdr:nvSpPr>
        <xdr:cNvPr id="740" name="諸支出金最小値テキスト"/>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13225</xdr:rowOff>
    </xdr:from>
    <xdr:ext cx="469744" cy="259045"/>
    <xdr:sp macro="" textlink="">
      <xdr:nvSpPr>
        <xdr:cNvPr id="742" name="諸支出金最大値テキスト"/>
        <xdr:cNvSpPr txBox="1"/>
      </xdr:nvSpPr>
      <xdr:spPr>
        <a:xfrm>
          <a:off x="22212300" y="515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5,570</a:t>
          </a:r>
          <a:endParaRPr kumimoji="1" lang="ja-JP" altLang="en-US" sz="1000" b="1">
            <a:latin typeface="ＭＳ Ｐゴシック"/>
          </a:endParaRPr>
        </a:p>
      </xdr:txBody>
    </xdr:sp>
    <xdr:clientData/>
  </xdr:oneCellAnchor>
  <xdr:twoCellAnchor>
    <xdr:from>
      <xdr:col>32</xdr:col>
      <xdr:colOff>98425</xdr:colOff>
      <xdr:row>31</xdr:row>
      <xdr:rowOff>66548</xdr:rowOff>
    </xdr:from>
    <xdr:to>
      <xdr:col>32</xdr:col>
      <xdr:colOff>276225</xdr:colOff>
      <xdr:row>31</xdr:row>
      <xdr:rowOff>66548</xdr:rowOff>
    </xdr:to>
    <xdr:cxnSp macro="">
      <xdr:nvCxnSpPr>
        <xdr:cNvPr id="743" name="直線コネクタ 742"/>
        <xdr:cNvCxnSpPr/>
      </xdr:nvCxnSpPr>
      <xdr:spPr>
        <a:xfrm>
          <a:off x="22072600" y="538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82973</xdr:rowOff>
    </xdr:from>
    <xdr:ext cx="378565" cy="259045"/>
    <xdr:sp macro="" textlink="">
      <xdr:nvSpPr>
        <xdr:cNvPr id="745" name="諸支出金平均値テキスト"/>
        <xdr:cNvSpPr txBox="1"/>
      </xdr:nvSpPr>
      <xdr:spPr>
        <a:xfrm>
          <a:off x="22212300" y="6426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60096</xdr:rowOff>
    </xdr:from>
    <xdr:to>
      <xdr:col>32</xdr:col>
      <xdr:colOff>238125</xdr:colOff>
      <xdr:row>38</xdr:row>
      <xdr:rowOff>161696</xdr:rowOff>
    </xdr:to>
    <xdr:sp macro="" textlink="">
      <xdr:nvSpPr>
        <xdr:cNvPr id="746" name="フローチャート : 判断 745"/>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56438</xdr:rowOff>
    </xdr:from>
    <xdr:to>
      <xdr:col>31</xdr:col>
      <xdr:colOff>85725</xdr:colOff>
      <xdr:row>38</xdr:row>
      <xdr:rowOff>158038</xdr:rowOff>
    </xdr:to>
    <xdr:sp macro="" textlink="">
      <xdr:nvSpPr>
        <xdr:cNvPr id="748" name="フローチャート : 判断 747"/>
        <xdr:cNvSpPr/>
      </xdr:nvSpPr>
      <xdr:spPr>
        <a:xfrm>
          <a:off x="21272500" y="657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3116</xdr:rowOff>
    </xdr:from>
    <xdr:ext cx="378565" cy="259045"/>
    <xdr:sp macro="" textlink="">
      <xdr:nvSpPr>
        <xdr:cNvPr id="749" name="テキスト ボックス 748"/>
        <xdr:cNvSpPr txBox="1"/>
      </xdr:nvSpPr>
      <xdr:spPr>
        <a:xfrm>
          <a:off x="21134017" y="63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33579</xdr:rowOff>
    </xdr:from>
    <xdr:to>
      <xdr:col>29</xdr:col>
      <xdr:colOff>568325</xdr:colOff>
      <xdr:row>38</xdr:row>
      <xdr:rowOff>135179</xdr:rowOff>
    </xdr:to>
    <xdr:sp macro="" textlink="">
      <xdr:nvSpPr>
        <xdr:cNvPr id="751" name="フローチャート : 判断 750"/>
        <xdr:cNvSpPr/>
      </xdr:nvSpPr>
      <xdr:spPr>
        <a:xfrm>
          <a:off x="20383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151706</xdr:rowOff>
    </xdr:from>
    <xdr:ext cx="378565" cy="259045"/>
    <xdr:sp macro="" textlink="">
      <xdr:nvSpPr>
        <xdr:cNvPr id="752" name="テキスト ボックス 751"/>
        <xdr:cNvSpPr txBox="1"/>
      </xdr:nvSpPr>
      <xdr:spPr>
        <a:xfrm>
          <a:off x="20245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111303</xdr:rowOff>
    </xdr:from>
    <xdr:to>
      <xdr:col>28</xdr:col>
      <xdr:colOff>365125</xdr:colOff>
      <xdr:row>38</xdr:row>
      <xdr:rowOff>41453</xdr:rowOff>
    </xdr:to>
    <xdr:sp macro="" textlink="">
      <xdr:nvSpPr>
        <xdr:cNvPr id="754" name="フローチャート : 判断 753"/>
        <xdr:cNvSpPr/>
      </xdr:nvSpPr>
      <xdr:spPr>
        <a:xfrm>
          <a:off x="19494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57980</xdr:rowOff>
    </xdr:from>
    <xdr:ext cx="378565" cy="259045"/>
    <xdr:sp macro="" textlink="">
      <xdr:nvSpPr>
        <xdr:cNvPr id="755" name="テキスト ボックス 754"/>
        <xdr:cNvSpPr txBox="1"/>
      </xdr:nvSpPr>
      <xdr:spPr>
        <a:xfrm>
          <a:off x="19356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145364</xdr:rowOff>
    </xdr:from>
    <xdr:to>
      <xdr:col>27</xdr:col>
      <xdr:colOff>161925</xdr:colOff>
      <xdr:row>38</xdr:row>
      <xdr:rowOff>75515</xdr:rowOff>
    </xdr:to>
    <xdr:sp macro="" textlink="">
      <xdr:nvSpPr>
        <xdr:cNvPr id="756" name="フローチャート : 判断 755"/>
        <xdr:cNvSpPr/>
      </xdr:nvSpPr>
      <xdr:spPr>
        <a:xfrm>
          <a:off x="18605500" y="64890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92041</xdr:rowOff>
    </xdr:from>
    <xdr:ext cx="378565" cy="259045"/>
    <xdr:sp macro="" textlink="">
      <xdr:nvSpPr>
        <xdr:cNvPr id="757" name="テキスト ボックス 756"/>
        <xdr:cNvSpPr txBox="1"/>
      </xdr:nvSpPr>
      <xdr:spPr>
        <a:xfrm>
          <a:off x="18467017" y="6264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3" name="円/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38523</xdr:rowOff>
    </xdr:from>
    <xdr:ext cx="249299" cy="259045"/>
    <xdr:sp macro="" textlink="">
      <xdr:nvSpPr>
        <xdr:cNvPr id="764" name="諸支出金該当値テキスト"/>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5" name="円/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6" name="テキスト ボックス 765"/>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7" name="円/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8" name="テキスト ボックス 767"/>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9" name="円/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0" name="テキスト ボックス 769"/>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1" name="円/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2" name="テキスト ボックス 771"/>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86" name="テキスト ボックス 785"/>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88" name="テキスト ボックス 787"/>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90" name="テキスト ボックス 789"/>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111252</xdr:rowOff>
    </xdr:from>
    <xdr:to>
      <xdr:col>32</xdr:col>
      <xdr:colOff>186689</xdr:colOff>
      <xdr:row>59</xdr:row>
      <xdr:rowOff>44450</xdr:rowOff>
    </xdr:to>
    <xdr:cxnSp macro="">
      <xdr:nvCxnSpPr>
        <xdr:cNvPr id="796" name="直線コネクタ 795"/>
        <xdr:cNvCxnSpPr/>
      </xdr:nvCxnSpPr>
      <xdr:spPr>
        <a:xfrm flipV="1">
          <a:off x="22159595" y="8855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92092</xdr:rowOff>
    </xdr:from>
    <xdr:ext cx="249299" cy="259045"/>
    <xdr:sp macro="" textlink="">
      <xdr:nvSpPr>
        <xdr:cNvPr id="797" name="前年度繰上充用金最小値テキスト"/>
        <xdr:cNvSpPr txBox="1"/>
      </xdr:nvSpPr>
      <xdr:spPr>
        <a:xfrm>
          <a:off x="22212300" y="10207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57929</xdr:rowOff>
    </xdr:from>
    <xdr:ext cx="534377" cy="259045"/>
    <xdr:sp macro="" textlink="">
      <xdr:nvSpPr>
        <xdr:cNvPr id="799" name="前年度繰上充用金最大値テキスト"/>
        <xdr:cNvSpPr txBox="1"/>
      </xdr:nvSpPr>
      <xdr:spPr>
        <a:xfrm>
          <a:off x="22212300" y="863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51</xdr:row>
      <xdr:rowOff>111252</xdr:rowOff>
    </xdr:from>
    <xdr:to>
      <xdr:col>32</xdr:col>
      <xdr:colOff>276225</xdr:colOff>
      <xdr:row>51</xdr:row>
      <xdr:rowOff>111252</xdr:rowOff>
    </xdr:to>
    <xdr:cxnSp macro="">
      <xdr:nvCxnSpPr>
        <xdr:cNvPr id="800" name="直線コネクタ 799"/>
        <xdr:cNvCxnSpPr/>
      </xdr:nvCxnSpPr>
      <xdr:spPr>
        <a:xfrm>
          <a:off x="22072600" y="885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9542</xdr:rowOff>
    </xdr:from>
    <xdr:ext cx="313932" cy="259045"/>
    <xdr:sp macro="" textlink="">
      <xdr:nvSpPr>
        <xdr:cNvPr id="802" name="前年度繰上充用金平均値テキスト"/>
        <xdr:cNvSpPr txBox="1"/>
      </xdr:nvSpPr>
      <xdr:spPr>
        <a:xfrm>
          <a:off x="22212300" y="995364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158115</xdr:rowOff>
    </xdr:from>
    <xdr:to>
      <xdr:col>32</xdr:col>
      <xdr:colOff>238125</xdr:colOff>
      <xdr:row>59</xdr:row>
      <xdr:rowOff>88265</xdr:rowOff>
    </xdr:to>
    <xdr:sp macro="" textlink="">
      <xdr:nvSpPr>
        <xdr:cNvPr id="803" name="フローチャート : 判断 802"/>
        <xdr:cNvSpPr/>
      </xdr:nvSpPr>
      <xdr:spPr>
        <a:xfrm>
          <a:off x="22110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157861</xdr:rowOff>
    </xdr:from>
    <xdr:to>
      <xdr:col>31</xdr:col>
      <xdr:colOff>85725</xdr:colOff>
      <xdr:row>59</xdr:row>
      <xdr:rowOff>88011</xdr:rowOff>
    </xdr:to>
    <xdr:sp macro="" textlink="">
      <xdr:nvSpPr>
        <xdr:cNvPr id="805" name="フローチャート : 判断 804"/>
        <xdr:cNvSpPr/>
      </xdr:nvSpPr>
      <xdr:spPr>
        <a:xfrm>
          <a:off x="21272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104538</xdr:rowOff>
    </xdr:from>
    <xdr:ext cx="313932" cy="259045"/>
    <xdr:sp macro="" textlink="">
      <xdr:nvSpPr>
        <xdr:cNvPr id="806" name="テキスト ボックス 805"/>
        <xdr:cNvSpPr txBox="1"/>
      </xdr:nvSpPr>
      <xdr:spPr>
        <a:xfrm>
          <a:off x="21166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160909</xdr:rowOff>
    </xdr:from>
    <xdr:to>
      <xdr:col>29</xdr:col>
      <xdr:colOff>568325</xdr:colOff>
      <xdr:row>59</xdr:row>
      <xdr:rowOff>91059</xdr:rowOff>
    </xdr:to>
    <xdr:sp macro="" textlink="">
      <xdr:nvSpPr>
        <xdr:cNvPr id="808" name="フローチャート : 判断 807"/>
        <xdr:cNvSpPr/>
      </xdr:nvSpPr>
      <xdr:spPr>
        <a:xfrm>
          <a:off x="20383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107586</xdr:rowOff>
    </xdr:from>
    <xdr:ext cx="313932" cy="259045"/>
    <xdr:sp macro="" textlink="">
      <xdr:nvSpPr>
        <xdr:cNvPr id="809" name="テキスト ボックス 808"/>
        <xdr:cNvSpPr txBox="1"/>
      </xdr:nvSpPr>
      <xdr:spPr>
        <a:xfrm>
          <a:off x="20277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161798</xdr:rowOff>
    </xdr:from>
    <xdr:to>
      <xdr:col>28</xdr:col>
      <xdr:colOff>365125</xdr:colOff>
      <xdr:row>59</xdr:row>
      <xdr:rowOff>91948</xdr:rowOff>
    </xdr:to>
    <xdr:sp macro="" textlink="">
      <xdr:nvSpPr>
        <xdr:cNvPr id="811" name="フローチャート : 判断 810"/>
        <xdr:cNvSpPr/>
      </xdr:nvSpPr>
      <xdr:spPr>
        <a:xfrm>
          <a:off x="19494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108475</xdr:rowOff>
    </xdr:from>
    <xdr:ext cx="313932" cy="259045"/>
    <xdr:sp macro="" textlink="">
      <xdr:nvSpPr>
        <xdr:cNvPr id="812" name="テキスト ボックス 811"/>
        <xdr:cNvSpPr txBox="1"/>
      </xdr:nvSpPr>
      <xdr:spPr>
        <a:xfrm>
          <a:off x="19388333" y="9881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163068</xdr:rowOff>
    </xdr:from>
    <xdr:to>
      <xdr:col>27</xdr:col>
      <xdr:colOff>161925</xdr:colOff>
      <xdr:row>59</xdr:row>
      <xdr:rowOff>93218</xdr:rowOff>
    </xdr:to>
    <xdr:sp macro="" textlink="">
      <xdr:nvSpPr>
        <xdr:cNvPr id="813" name="フローチャート : 判断 812"/>
        <xdr:cNvSpPr/>
      </xdr:nvSpPr>
      <xdr:spPr>
        <a:xfrm>
          <a:off x="18605500" y="10107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109745</xdr:rowOff>
    </xdr:from>
    <xdr:ext cx="313932" cy="259045"/>
    <xdr:sp macro="" textlink="">
      <xdr:nvSpPr>
        <xdr:cNvPr id="814" name="テキスト ボックス 813"/>
        <xdr:cNvSpPr txBox="1"/>
      </xdr:nvSpPr>
      <xdr:spPr>
        <a:xfrm>
          <a:off x="18499333" y="9882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0" name="円/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136542</xdr:rowOff>
    </xdr:from>
    <xdr:ext cx="249299" cy="259045"/>
    <xdr:sp macro="" textlink="">
      <xdr:nvSpPr>
        <xdr:cNvPr id="821" name="前年度繰上充用金該当値テキスト"/>
        <xdr:cNvSpPr txBox="1"/>
      </xdr:nvSpPr>
      <xdr:spPr>
        <a:xfrm>
          <a:off x="22212300" y="10080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2" name="円/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23" name="テキスト ボックス 822"/>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4" name="円/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25" name="テキスト ボックス 82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6" name="円/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27" name="テキスト ボックス 826"/>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8" name="円/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29" name="テキスト ボックス 828"/>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市の目的別歳出決算の状況を類似団体と比較すると、住民一人当たりのコストは総務費、民生費、商工費及び公債費が高水準となっている。総務費については、姫戸庁舎建設事業及びふるさと応援寄附金事務委託料などが増加しており、民生費については、障害者自立支援事業などの扶助費が増加している。また、商工費については、新造船建造事業に係る地域総合整備資金貸付金が増加している。</a:t>
          </a:r>
          <a:endParaRPr kumimoji="1" lang="en-US" altLang="ja-JP" sz="1300">
            <a:latin typeface="ＭＳ Ｐゴシック"/>
          </a:endParaRPr>
        </a:p>
        <a:p>
          <a:r>
            <a:rPr kumimoji="1" lang="ja-JP" altLang="en-US" sz="1300">
              <a:latin typeface="ＭＳ Ｐゴシック"/>
            </a:rPr>
            <a:t>　公債費については、合併前後の大規模事業に係る地方債の元利償還金の償還終了を見込んでいるものの、平成</a:t>
          </a:r>
          <a:r>
            <a:rPr kumimoji="1" lang="en-US" altLang="ja-JP" sz="1300">
              <a:latin typeface="ＭＳ Ｐゴシック"/>
            </a:rPr>
            <a:t>29</a:t>
          </a:r>
          <a:r>
            <a:rPr kumimoji="1" lang="ja-JP" altLang="en-US" sz="1300">
              <a:latin typeface="ＭＳ Ｐゴシック"/>
            </a:rPr>
            <a:t>年度以降増加しているふるさと納税を活用し、合併特例債の発行期限を見据えた集中的かつ効果的な投資による地方債の増加により、元利償還金は横ばいで推移することが見込まれる。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財政調整基金残高は、普通交付税の合併算定替の段階的縮減による今後の更なる歳入減に備え、地方財政法第</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条の規定により、前年度余剰金の</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分の</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を下らない額を確実に積み立てているため、増加している。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実質収支額は、標準財政規模</a:t>
          </a:r>
          <a:r>
            <a:rPr kumimoji="1" lang="ja-JP" altLang="en-US" sz="1200">
              <a:solidFill>
                <a:sysClr val="windowText" lastClr="000000"/>
              </a:solidFill>
              <a:latin typeface="ＭＳ ゴシック" pitchFamily="49" charset="-128"/>
              <a:ea typeface="ＭＳ ゴシック" pitchFamily="49" charset="-128"/>
            </a:rPr>
            <a:t>に対して</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％から</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％程度が望ましいと考えられているが、依然として</a:t>
          </a:r>
          <a:r>
            <a:rPr kumimoji="1" lang="en-US" altLang="ja-JP" sz="1200">
              <a:latin typeface="ＭＳ ゴシック" pitchFamily="49" charset="-128"/>
              <a:ea typeface="ＭＳ ゴシック" pitchFamily="49" charset="-128"/>
            </a:rPr>
            <a:t>6.91</a:t>
          </a:r>
          <a:r>
            <a:rPr kumimoji="1" lang="ja-JP" altLang="en-US" sz="1200">
              <a:latin typeface="ＭＳ ゴシック" pitchFamily="49" charset="-128"/>
              <a:ea typeface="ＭＳ ゴシック" pitchFamily="49" charset="-128"/>
            </a:rPr>
            <a:t>％と高水準となっている。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実質単年度収支については、平成</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年度と比較して</a:t>
          </a:r>
          <a:r>
            <a:rPr kumimoji="1" lang="en-US" altLang="ja-JP" sz="1200">
              <a:latin typeface="ＭＳ ゴシック" pitchFamily="49" charset="-128"/>
              <a:ea typeface="ＭＳ ゴシック" pitchFamily="49" charset="-128"/>
            </a:rPr>
            <a:t>4.47</a:t>
          </a:r>
          <a:r>
            <a:rPr kumimoji="1" lang="ja-JP" altLang="en-US" sz="1200">
              <a:latin typeface="ＭＳ ゴシック" pitchFamily="49" charset="-128"/>
              <a:ea typeface="ＭＳ ゴシック" pitchFamily="49" charset="-128"/>
            </a:rPr>
            <a:t>ポイント減少し</a:t>
          </a:r>
          <a:r>
            <a:rPr kumimoji="1" lang="en-US" altLang="ja-JP" sz="1200">
              <a:latin typeface="ＭＳ ゴシック" pitchFamily="49" charset="-128"/>
              <a:ea typeface="ＭＳ ゴシック" pitchFamily="49" charset="-128"/>
            </a:rPr>
            <a:t>2.60</a:t>
          </a:r>
          <a:r>
            <a:rPr kumimoji="1" lang="ja-JP" altLang="en-US" sz="1200">
              <a:latin typeface="ＭＳ ゴシック" pitchFamily="49" charset="-128"/>
              <a:ea typeface="ＭＳ ゴシック" pitchFamily="49" charset="-128"/>
            </a:rPr>
            <a:t>％となった。</a:t>
          </a:r>
          <a:endParaRPr kumimoji="1" lang="en-US" altLang="ja-JP" sz="12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一般会計及び各事業会計とも赤字は発生していない状況である。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しかし、一般会計においては、歳入の中核を占める普通交付税が合併算定替の段階的縮減により減少することから、</a:t>
          </a:r>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年度にかけて大幅な歳入減少が予想されるため、各会計において、今後も計画的な事業運営を図り、健全な財政運営に努める必要がある。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359" t="s">
        <v>64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140"/>
      <c r="DK1" s="140"/>
      <c r="DL1" s="140"/>
      <c r="DM1" s="140"/>
      <c r="DN1" s="140"/>
      <c r="DO1" s="140"/>
    </row>
    <row r="2" spans="1:119" ht="24.75"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60" t="s">
        <v>66</v>
      </c>
      <c r="C3" s="361"/>
      <c r="D3" s="361"/>
      <c r="E3" s="362"/>
      <c r="F3" s="362"/>
      <c r="G3" s="362"/>
      <c r="H3" s="362"/>
      <c r="I3" s="362"/>
      <c r="J3" s="362"/>
      <c r="K3" s="362"/>
      <c r="L3" s="362" t="s">
        <v>67</v>
      </c>
      <c r="M3" s="362"/>
      <c r="N3" s="362"/>
      <c r="O3" s="362"/>
      <c r="P3" s="362"/>
      <c r="Q3" s="362"/>
      <c r="R3" s="369"/>
      <c r="S3" s="369"/>
      <c r="T3" s="369"/>
      <c r="U3" s="369"/>
      <c r="V3" s="370"/>
      <c r="W3" s="344" t="s">
        <v>68</v>
      </c>
      <c r="X3" s="345"/>
      <c r="Y3" s="345"/>
      <c r="Z3" s="345"/>
      <c r="AA3" s="345"/>
      <c r="AB3" s="361"/>
      <c r="AC3" s="369" t="s">
        <v>69</v>
      </c>
      <c r="AD3" s="345"/>
      <c r="AE3" s="345"/>
      <c r="AF3" s="345"/>
      <c r="AG3" s="345"/>
      <c r="AH3" s="345"/>
      <c r="AI3" s="345"/>
      <c r="AJ3" s="345"/>
      <c r="AK3" s="345"/>
      <c r="AL3" s="346"/>
      <c r="AM3" s="344" t="s">
        <v>70</v>
      </c>
      <c r="AN3" s="345"/>
      <c r="AO3" s="345"/>
      <c r="AP3" s="345"/>
      <c r="AQ3" s="345"/>
      <c r="AR3" s="345"/>
      <c r="AS3" s="345"/>
      <c r="AT3" s="345"/>
      <c r="AU3" s="345"/>
      <c r="AV3" s="345"/>
      <c r="AW3" s="345"/>
      <c r="AX3" s="346"/>
      <c r="AY3" s="381" t="s">
        <v>1</v>
      </c>
      <c r="AZ3" s="382"/>
      <c r="BA3" s="382"/>
      <c r="BB3" s="382"/>
      <c r="BC3" s="382"/>
      <c r="BD3" s="382"/>
      <c r="BE3" s="382"/>
      <c r="BF3" s="382"/>
      <c r="BG3" s="382"/>
      <c r="BH3" s="382"/>
      <c r="BI3" s="382"/>
      <c r="BJ3" s="382"/>
      <c r="BK3" s="382"/>
      <c r="BL3" s="382"/>
      <c r="BM3" s="383"/>
      <c r="BN3" s="344" t="s">
        <v>71</v>
      </c>
      <c r="BO3" s="345"/>
      <c r="BP3" s="345"/>
      <c r="BQ3" s="345"/>
      <c r="BR3" s="345"/>
      <c r="BS3" s="345"/>
      <c r="BT3" s="345"/>
      <c r="BU3" s="346"/>
      <c r="BV3" s="344" t="s">
        <v>72</v>
      </c>
      <c r="BW3" s="345"/>
      <c r="BX3" s="345"/>
      <c r="BY3" s="345"/>
      <c r="BZ3" s="345"/>
      <c r="CA3" s="345"/>
      <c r="CB3" s="345"/>
      <c r="CC3" s="346"/>
      <c r="CD3" s="381" t="s">
        <v>1</v>
      </c>
      <c r="CE3" s="382"/>
      <c r="CF3" s="382"/>
      <c r="CG3" s="382"/>
      <c r="CH3" s="382"/>
      <c r="CI3" s="382"/>
      <c r="CJ3" s="382"/>
      <c r="CK3" s="382"/>
      <c r="CL3" s="382"/>
      <c r="CM3" s="382"/>
      <c r="CN3" s="382"/>
      <c r="CO3" s="382"/>
      <c r="CP3" s="382"/>
      <c r="CQ3" s="382"/>
      <c r="CR3" s="382"/>
      <c r="CS3" s="383"/>
      <c r="CT3" s="344" t="s">
        <v>73</v>
      </c>
      <c r="CU3" s="345"/>
      <c r="CV3" s="345"/>
      <c r="CW3" s="345"/>
      <c r="CX3" s="345"/>
      <c r="CY3" s="345"/>
      <c r="CZ3" s="345"/>
      <c r="DA3" s="346"/>
      <c r="DB3" s="344" t="s">
        <v>74</v>
      </c>
      <c r="DC3" s="345"/>
      <c r="DD3" s="345"/>
      <c r="DE3" s="345"/>
      <c r="DF3" s="345"/>
      <c r="DG3" s="345"/>
      <c r="DH3" s="345"/>
      <c r="DI3" s="346"/>
      <c r="DJ3" s="139"/>
      <c r="DK3" s="139"/>
      <c r="DL3" s="139"/>
      <c r="DM3" s="139"/>
      <c r="DN3" s="139"/>
      <c r="DO3" s="139"/>
    </row>
    <row r="4" spans="1:119" ht="18.75" customHeight="1">
      <c r="A4" s="140"/>
      <c r="B4" s="363"/>
      <c r="C4" s="364"/>
      <c r="D4" s="364"/>
      <c r="E4" s="365"/>
      <c r="F4" s="365"/>
      <c r="G4" s="365"/>
      <c r="H4" s="365"/>
      <c r="I4" s="365"/>
      <c r="J4" s="365"/>
      <c r="K4" s="365"/>
      <c r="L4" s="365"/>
      <c r="M4" s="365"/>
      <c r="N4" s="365"/>
      <c r="O4" s="365"/>
      <c r="P4" s="365"/>
      <c r="Q4" s="365"/>
      <c r="R4" s="371"/>
      <c r="S4" s="371"/>
      <c r="T4" s="371"/>
      <c r="U4" s="371"/>
      <c r="V4" s="372"/>
      <c r="W4" s="375"/>
      <c r="X4" s="376"/>
      <c r="Y4" s="376"/>
      <c r="Z4" s="376"/>
      <c r="AA4" s="376"/>
      <c r="AB4" s="364"/>
      <c r="AC4" s="371"/>
      <c r="AD4" s="376"/>
      <c r="AE4" s="376"/>
      <c r="AF4" s="376"/>
      <c r="AG4" s="376"/>
      <c r="AH4" s="376"/>
      <c r="AI4" s="376"/>
      <c r="AJ4" s="376"/>
      <c r="AK4" s="376"/>
      <c r="AL4" s="379"/>
      <c r="AM4" s="377"/>
      <c r="AN4" s="378"/>
      <c r="AO4" s="378"/>
      <c r="AP4" s="378"/>
      <c r="AQ4" s="378"/>
      <c r="AR4" s="378"/>
      <c r="AS4" s="378"/>
      <c r="AT4" s="378"/>
      <c r="AU4" s="378"/>
      <c r="AV4" s="378"/>
      <c r="AW4" s="378"/>
      <c r="AX4" s="380"/>
      <c r="AY4" s="347" t="s">
        <v>75</v>
      </c>
      <c r="AZ4" s="348"/>
      <c r="BA4" s="348"/>
      <c r="BB4" s="348"/>
      <c r="BC4" s="348"/>
      <c r="BD4" s="348"/>
      <c r="BE4" s="348"/>
      <c r="BF4" s="348"/>
      <c r="BG4" s="348"/>
      <c r="BH4" s="348"/>
      <c r="BI4" s="348"/>
      <c r="BJ4" s="348"/>
      <c r="BK4" s="348"/>
      <c r="BL4" s="348"/>
      <c r="BM4" s="349"/>
      <c r="BN4" s="350">
        <v>19815356</v>
      </c>
      <c r="BO4" s="351"/>
      <c r="BP4" s="351"/>
      <c r="BQ4" s="351"/>
      <c r="BR4" s="351"/>
      <c r="BS4" s="351"/>
      <c r="BT4" s="351"/>
      <c r="BU4" s="352"/>
      <c r="BV4" s="350">
        <v>18005668</v>
      </c>
      <c r="BW4" s="351"/>
      <c r="BX4" s="351"/>
      <c r="BY4" s="351"/>
      <c r="BZ4" s="351"/>
      <c r="CA4" s="351"/>
      <c r="CB4" s="351"/>
      <c r="CC4" s="352"/>
      <c r="CD4" s="353" t="s">
        <v>76</v>
      </c>
      <c r="CE4" s="354"/>
      <c r="CF4" s="354"/>
      <c r="CG4" s="354"/>
      <c r="CH4" s="354"/>
      <c r="CI4" s="354"/>
      <c r="CJ4" s="354"/>
      <c r="CK4" s="354"/>
      <c r="CL4" s="354"/>
      <c r="CM4" s="354"/>
      <c r="CN4" s="354"/>
      <c r="CO4" s="354"/>
      <c r="CP4" s="354"/>
      <c r="CQ4" s="354"/>
      <c r="CR4" s="354"/>
      <c r="CS4" s="355"/>
      <c r="CT4" s="356">
        <v>6.9</v>
      </c>
      <c r="CU4" s="357"/>
      <c r="CV4" s="357"/>
      <c r="CW4" s="357"/>
      <c r="CX4" s="357"/>
      <c r="CY4" s="357"/>
      <c r="CZ4" s="357"/>
      <c r="DA4" s="358"/>
      <c r="DB4" s="356">
        <v>8.5</v>
      </c>
      <c r="DC4" s="357"/>
      <c r="DD4" s="357"/>
      <c r="DE4" s="357"/>
      <c r="DF4" s="357"/>
      <c r="DG4" s="357"/>
      <c r="DH4" s="357"/>
      <c r="DI4" s="358"/>
      <c r="DJ4" s="139"/>
      <c r="DK4" s="139"/>
      <c r="DL4" s="139"/>
      <c r="DM4" s="139"/>
      <c r="DN4" s="139"/>
      <c r="DO4" s="139"/>
    </row>
    <row r="5" spans="1:119" ht="18.75" customHeight="1">
      <c r="A5" s="140"/>
      <c r="B5" s="366"/>
      <c r="C5" s="367"/>
      <c r="D5" s="367"/>
      <c r="E5" s="368"/>
      <c r="F5" s="368"/>
      <c r="G5" s="368"/>
      <c r="H5" s="368"/>
      <c r="I5" s="368"/>
      <c r="J5" s="368"/>
      <c r="K5" s="368"/>
      <c r="L5" s="368"/>
      <c r="M5" s="368"/>
      <c r="N5" s="368"/>
      <c r="O5" s="368"/>
      <c r="P5" s="368"/>
      <c r="Q5" s="368"/>
      <c r="R5" s="373"/>
      <c r="S5" s="373"/>
      <c r="T5" s="373"/>
      <c r="U5" s="373"/>
      <c r="V5" s="374"/>
      <c r="W5" s="377"/>
      <c r="X5" s="378"/>
      <c r="Y5" s="378"/>
      <c r="Z5" s="378"/>
      <c r="AA5" s="378"/>
      <c r="AB5" s="367"/>
      <c r="AC5" s="373"/>
      <c r="AD5" s="378"/>
      <c r="AE5" s="378"/>
      <c r="AF5" s="378"/>
      <c r="AG5" s="378"/>
      <c r="AH5" s="378"/>
      <c r="AI5" s="378"/>
      <c r="AJ5" s="378"/>
      <c r="AK5" s="378"/>
      <c r="AL5" s="380"/>
      <c r="AM5" s="416" t="s">
        <v>77</v>
      </c>
      <c r="AN5" s="417"/>
      <c r="AO5" s="417"/>
      <c r="AP5" s="417"/>
      <c r="AQ5" s="417"/>
      <c r="AR5" s="417"/>
      <c r="AS5" s="417"/>
      <c r="AT5" s="418"/>
      <c r="AU5" s="419" t="s">
        <v>78</v>
      </c>
      <c r="AV5" s="420"/>
      <c r="AW5" s="420"/>
      <c r="AX5" s="420"/>
      <c r="AY5" s="421" t="s">
        <v>79</v>
      </c>
      <c r="AZ5" s="422"/>
      <c r="BA5" s="422"/>
      <c r="BB5" s="422"/>
      <c r="BC5" s="422"/>
      <c r="BD5" s="422"/>
      <c r="BE5" s="422"/>
      <c r="BF5" s="422"/>
      <c r="BG5" s="422"/>
      <c r="BH5" s="422"/>
      <c r="BI5" s="422"/>
      <c r="BJ5" s="422"/>
      <c r="BK5" s="422"/>
      <c r="BL5" s="422"/>
      <c r="BM5" s="423"/>
      <c r="BN5" s="387">
        <v>18865958</v>
      </c>
      <c r="BO5" s="388"/>
      <c r="BP5" s="388"/>
      <c r="BQ5" s="388"/>
      <c r="BR5" s="388"/>
      <c r="BS5" s="388"/>
      <c r="BT5" s="388"/>
      <c r="BU5" s="389"/>
      <c r="BV5" s="387">
        <v>16921023</v>
      </c>
      <c r="BW5" s="388"/>
      <c r="BX5" s="388"/>
      <c r="BY5" s="388"/>
      <c r="BZ5" s="388"/>
      <c r="CA5" s="388"/>
      <c r="CB5" s="388"/>
      <c r="CC5" s="389"/>
      <c r="CD5" s="390" t="s">
        <v>80</v>
      </c>
      <c r="CE5" s="391"/>
      <c r="CF5" s="391"/>
      <c r="CG5" s="391"/>
      <c r="CH5" s="391"/>
      <c r="CI5" s="391"/>
      <c r="CJ5" s="391"/>
      <c r="CK5" s="391"/>
      <c r="CL5" s="391"/>
      <c r="CM5" s="391"/>
      <c r="CN5" s="391"/>
      <c r="CO5" s="391"/>
      <c r="CP5" s="391"/>
      <c r="CQ5" s="391"/>
      <c r="CR5" s="391"/>
      <c r="CS5" s="392"/>
      <c r="CT5" s="384">
        <v>96.5</v>
      </c>
      <c r="CU5" s="385"/>
      <c r="CV5" s="385"/>
      <c r="CW5" s="385"/>
      <c r="CX5" s="385"/>
      <c r="CY5" s="385"/>
      <c r="CZ5" s="385"/>
      <c r="DA5" s="386"/>
      <c r="DB5" s="384">
        <v>88.7</v>
      </c>
      <c r="DC5" s="385"/>
      <c r="DD5" s="385"/>
      <c r="DE5" s="385"/>
      <c r="DF5" s="385"/>
      <c r="DG5" s="385"/>
      <c r="DH5" s="385"/>
      <c r="DI5" s="386"/>
      <c r="DJ5" s="139"/>
      <c r="DK5" s="139"/>
      <c r="DL5" s="139"/>
      <c r="DM5" s="139"/>
      <c r="DN5" s="139"/>
      <c r="DO5" s="139"/>
    </row>
    <row r="6" spans="1:119" ht="18.75" customHeight="1">
      <c r="A6" s="140"/>
      <c r="B6" s="393" t="s">
        <v>81</v>
      </c>
      <c r="C6" s="394"/>
      <c r="D6" s="394"/>
      <c r="E6" s="395"/>
      <c r="F6" s="395"/>
      <c r="G6" s="395"/>
      <c r="H6" s="395"/>
      <c r="I6" s="395"/>
      <c r="J6" s="395"/>
      <c r="K6" s="395"/>
      <c r="L6" s="395" t="s">
        <v>82</v>
      </c>
      <c r="M6" s="395"/>
      <c r="N6" s="395"/>
      <c r="O6" s="395"/>
      <c r="P6" s="395"/>
      <c r="Q6" s="395"/>
      <c r="R6" s="399"/>
      <c r="S6" s="399"/>
      <c r="T6" s="399"/>
      <c r="U6" s="399"/>
      <c r="V6" s="400"/>
      <c r="W6" s="403" t="s">
        <v>83</v>
      </c>
      <c r="X6" s="404"/>
      <c r="Y6" s="404"/>
      <c r="Z6" s="404"/>
      <c r="AA6" s="404"/>
      <c r="AB6" s="394"/>
      <c r="AC6" s="407" t="s">
        <v>84</v>
      </c>
      <c r="AD6" s="408"/>
      <c r="AE6" s="408"/>
      <c r="AF6" s="408"/>
      <c r="AG6" s="408"/>
      <c r="AH6" s="408"/>
      <c r="AI6" s="408"/>
      <c r="AJ6" s="408"/>
      <c r="AK6" s="408"/>
      <c r="AL6" s="409"/>
      <c r="AM6" s="416" t="s">
        <v>85</v>
      </c>
      <c r="AN6" s="417"/>
      <c r="AO6" s="417"/>
      <c r="AP6" s="417"/>
      <c r="AQ6" s="417"/>
      <c r="AR6" s="417"/>
      <c r="AS6" s="417"/>
      <c r="AT6" s="418"/>
      <c r="AU6" s="419" t="s">
        <v>78</v>
      </c>
      <c r="AV6" s="420"/>
      <c r="AW6" s="420"/>
      <c r="AX6" s="420"/>
      <c r="AY6" s="421" t="s">
        <v>86</v>
      </c>
      <c r="AZ6" s="422"/>
      <c r="BA6" s="422"/>
      <c r="BB6" s="422"/>
      <c r="BC6" s="422"/>
      <c r="BD6" s="422"/>
      <c r="BE6" s="422"/>
      <c r="BF6" s="422"/>
      <c r="BG6" s="422"/>
      <c r="BH6" s="422"/>
      <c r="BI6" s="422"/>
      <c r="BJ6" s="422"/>
      <c r="BK6" s="422"/>
      <c r="BL6" s="422"/>
      <c r="BM6" s="423"/>
      <c r="BN6" s="387">
        <v>949398</v>
      </c>
      <c r="BO6" s="388"/>
      <c r="BP6" s="388"/>
      <c r="BQ6" s="388"/>
      <c r="BR6" s="388"/>
      <c r="BS6" s="388"/>
      <c r="BT6" s="388"/>
      <c r="BU6" s="389"/>
      <c r="BV6" s="387">
        <v>1084645</v>
      </c>
      <c r="BW6" s="388"/>
      <c r="BX6" s="388"/>
      <c r="BY6" s="388"/>
      <c r="BZ6" s="388"/>
      <c r="CA6" s="388"/>
      <c r="CB6" s="388"/>
      <c r="CC6" s="389"/>
      <c r="CD6" s="390" t="s">
        <v>87</v>
      </c>
      <c r="CE6" s="391"/>
      <c r="CF6" s="391"/>
      <c r="CG6" s="391"/>
      <c r="CH6" s="391"/>
      <c r="CI6" s="391"/>
      <c r="CJ6" s="391"/>
      <c r="CK6" s="391"/>
      <c r="CL6" s="391"/>
      <c r="CM6" s="391"/>
      <c r="CN6" s="391"/>
      <c r="CO6" s="391"/>
      <c r="CP6" s="391"/>
      <c r="CQ6" s="391"/>
      <c r="CR6" s="391"/>
      <c r="CS6" s="392"/>
      <c r="CT6" s="424">
        <v>100.5</v>
      </c>
      <c r="CU6" s="425"/>
      <c r="CV6" s="425"/>
      <c r="CW6" s="425"/>
      <c r="CX6" s="425"/>
      <c r="CY6" s="425"/>
      <c r="CZ6" s="425"/>
      <c r="DA6" s="426"/>
      <c r="DB6" s="424">
        <v>93.3</v>
      </c>
      <c r="DC6" s="425"/>
      <c r="DD6" s="425"/>
      <c r="DE6" s="425"/>
      <c r="DF6" s="425"/>
      <c r="DG6" s="425"/>
      <c r="DH6" s="425"/>
      <c r="DI6" s="426"/>
      <c r="DJ6" s="139"/>
      <c r="DK6" s="139"/>
      <c r="DL6" s="139"/>
      <c r="DM6" s="139"/>
      <c r="DN6" s="139"/>
      <c r="DO6" s="139"/>
    </row>
    <row r="7" spans="1:119" ht="18.75" customHeight="1">
      <c r="A7" s="140"/>
      <c r="B7" s="363"/>
      <c r="C7" s="364"/>
      <c r="D7" s="364"/>
      <c r="E7" s="365"/>
      <c r="F7" s="365"/>
      <c r="G7" s="365"/>
      <c r="H7" s="365"/>
      <c r="I7" s="365"/>
      <c r="J7" s="365"/>
      <c r="K7" s="365"/>
      <c r="L7" s="365"/>
      <c r="M7" s="365"/>
      <c r="N7" s="365"/>
      <c r="O7" s="365"/>
      <c r="P7" s="365"/>
      <c r="Q7" s="365"/>
      <c r="R7" s="371"/>
      <c r="S7" s="371"/>
      <c r="T7" s="371"/>
      <c r="U7" s="371"/>
      <c r="V7" s="372"/>
      <c r="W7" s="375"/>
      <c r="X7" s="376"/>
      <c r="Y7" s="376"/>
      <c r="Z7" s="376"/>
      <c r="AA7" s="376"/>
      <c r="AB7" s="364"/>
      <c r="AC7" s="410"/>
      <c r="AD7" s="411"/>
      <c r="AE7" s="411"/>
      <c r="AF7" s="411"/>
      <c r="AG7" s="411"/>
      <c r="AH7" s="411"/>
      <c r="AI7" s="411"/>
      <c r="AJ7" s="411"/>
      <c r="AK7" s="411"/>
      <c r="AL7" s="412"/>
      <c r="AM7" s="416" t="s">
        <v>88</v>
      </c>
      <c r="AN7" s="417"/>
      <c r="AO7" s="417"/>
      <c r="AP7" s="417"/>
      <c r="AQ7" s="417"/>
      <c r="AR7" s="417"/>
      <c r="AS7" s="417"/>
      <c r="AT7" s="418"/>
      <c r="AU7" s="419" t="s">
        <v>89</v>
      </c>
      <c r="AV7" s="420"/>
      <c r="AW7" s="420"/>
      <c r="AX7" s="420"/>
      <c r="AY7" s="421" t="s">
        <v>90</v>
      </c>
      <c r="AZ7" s="422"/>
      <c r="BA7" s="422"/>
      <c r="BB7" s="422"/>
      <c r="BC7" s="422"/>
      <c r="BD7" s="422"/>
      <c r="BE7" s="422"/>
      <c r="BF7" s="422"/>
      <c r="BG7" s="422"/>
      <c r="BH7" s="422"/>
      <c r="BI7" s="422"/>
      <c r="BJ7" s="422"/>
      <c r="BK7" s="422"/>
      <c r="BL7" s="422"/>
      <c r="BM7" s="423"/>
      <c r="BN7" s="387">
        <v>203507</v>
      </c>
      <c r="BO7" s="388"/>
      <c r="BP7" s="388"/>
      <c r="BQ7" s="388"/>
      <c r="BR7" s="388"/>
      <c r="BS7" s="388"/>
      <c r="BT7" s="388"/>
      <c r="BU7" s="389"/>
      <c r="BV7" s="387">
        <v>147938</v>
      </c>
      <c r="BW7" s="388"/>
      <c r="BX7" s="388"/>
      <c r="BY7" s="388"/>
      <c r="BZ7" s="388"/>
      <c r="CA7" s="388"/>
      <c r="CB7" s="388"/>
      <c r="CC7" s="389"/>
      <c r="CD7" s="390" t="s">
        <v>91</v>
      </c>
      <c r="CE7" s="391"/>
      <c r="CF7" s="391"/>
      <c r="CG7" s="391"/>
      <c r="CH7" s="391"/>
      <c r="CI7" s="391"/>
      <c r="CJ7" s="391"/>
      <c r="CK7" s="391"/>
      <c r="CL7" s="391"/>
      <c r="CM7" s="391"/>
      <c r="CN7" s="391"/>
      <c r="CO7" s="391"/>
      <c r="CP7" s="391"/>
      <c r="CQ7" s="391"/>
      <c r="CR7" s="391"/>
      <c r="CS7" s="392"/>
      <c r="CT7" s="387">
        <v>10800507</v>
      </c>
      <c r="CU7" s="388"/>
      <c r="CV7" s="388"/>
      <c r="CW7" s="388"/>
      <c r="CX7" s="388"/>
      <c r="CY7" s="388"/>
      <c r="CZ7" s="388"/>
      <c r="DA7" s="389"/>
      <c r="DB7" s="387">
        <v>11033431</v>
      </c>
      <c r="DC7" s="388"/>
      <c r="DD7" s="388"/>
      <c r="DE7" s="388"/>
      <c r="DF7" s="388"/>
      <c r="DG7" s="388"/>
      <c r="DH7" s="388"/>
      <c r="DI7" s="389"/>
      <c r="DJ7" s="139"/>
      <c r="DK7" s="139"/>
      <c r="DL7" s="139"/>
      <c r="DM7" s="139"/>
      <c r="DN7" s="139"/>
      <c r="DO7" s="139"/>
    </row>
    <row r="8" spans="1:119" ht="18.75" customHeight="1" thickBot="1">
      <c r="A8" s="140"/>
      <c r="B8" s="396"/>
      <c r="C8" s="397"/>
      <c r="D8" s="397"/>
      <c r="E8" s="398"/>
      <c r="F8" s="398"/>
      <c r="G8" s="398"/>
      <c r="H8" s="398"/>
      <c r="I8" s="398"/>
      <c r="J8" s="398"/>
      <c r="K8" s="398"/>
      <c r="L8" s="398"/>
      <c r="M8" s="398"/>
      <c r="N8" s="398"/>
      <c r="O8" s="398"/>
      <c r="P8" s="398"/>
      <c r="Q8" s="398"/>
      <c r="R8" s="401"/>
      <c r="S8" s="401"/>
      <c r="T8" s="401"/>
      <c r="U8" s="401"/>
      <c r="V8" s="402"/>
      <c r="W8" s="405"/>
      <c r="X8" s="406"/>
      <c r="Y8" s="406"/>
      <c r="Z8" s="406"/>
      <c r="AA8" s="406"/>
      <c r="AB8" s="397"/>
      <c r="AC8" s="413"/>
      <c r="AD8" s="414"/>
      <c r="AE8" s="414"/>
      <c r="AF8" s="414"/>
      <c r="AG8" s="414"/>
      <c r="AH8" s="414"/>
      <c r="AI8" s="414"/>
      <c r="AJ8" s="414"/>
      <c r="AK8" s="414"/>
      <c r="AL8" s="415"/>
      <c r="AM8" s="416" t="s">
        <v>92</v>
      </c>
      <c r="AN8" s="417"/>
      <c r="AO8" s="417"/>
      <c r="AP8" s="417"/>
      <c r="AQ8" s="417"/>
      <c r="AR8" s="417"/>
      <c r="AS8" s="417"/>
      <c r="AT8" s="418"/>
      <c r="AU8" s="419" t="s">
        <v>93</v>
      </c>
      <c r="AV8" s="420"/>
      <c r="AW8" s="420"/>
      <c r="AX8" s="420"/>
      <c r="AY8" s="421" t="s">
        <v>94</v>
      </c>
      <c r="AZ8" s="422"/>
      <c r="BA8" s="422"/>
      <c r="BB8" s="422"/>
      <c r="BC8" s="422"/>
      <c r="BD8" s="422"/>
      <c r="BE8" s="422"/>
      <c r="BF8" s="422"/>
      <c r="BG8" s="422"/>
      <c r="BH8" s="422"/>
      <c r="BI8" s="422"/>
      <c r="BJ8" s="422"/>
      <c r="BK8" s="422"/>
      <c r="BL8" s="422"/>
      <c r="BM8" s="423"/>
      <c r="BN8" s="387">
        <v>745891</v>
      </c>
      <c r="BO8" s="388"/>
      <c r="BP8" s="388"/>
      <c r="BQ8" s="388"/>
      <c r="BR8" s="388"/>
      <c r="BS8" s="388"/>
      <c r="BT8" s="388"/>
      <c r="BU8" s="389"/>
      <c r="BV8" s="387">
        <v>936707</v>
      </c>
      <c r="BW8" s="388"/>
      <c r="BX8" s="388"/>
      <c r="BY8" s="388"/>
      <c r="BZ8" s="388"/>
      <c r="CA8" s="388"/>
      <c r="CB8" s="388"/>
      <c r="CC8" s="389"/>
      <c r="CD8" s="390" t="s">
        <v>95</v>
      </c>
      <c r="CE8" s="391"/>
      <c r="CF8" s="391"/>
      <c r="CG8" s="391"/>
      <c r="CH8" s="391"/>
      <c r="CI8" s="391"/>
      <c r="CJ8" s="391"/>
      <c r="CK8" s="391"/>
      <c r="CL8" s="391"/>
      <c r="CM8" s="391"/>
      <c r="CN8" s="391"/>
      <c r="CO8" s="391"/>
      <c r="CP8" s="391"/>
      <c r="CQ8" s="391"/>
      <c r="CR8" s="391"/>
      <c r="CS8" s="392"/>
      <c r="CT8" s="427">
        <v>0.25</v>
      </c>
      <c r="CU8" s="428"/>
      <c r="CV8" s="428"/>
      <c r="CW8" s="428"/>
      <c r="CX8" s="428"/>
      <c r="CY8" s="428"/>
      <c r="CZ8" s="428"/>
      <c r="DA8" s="429"/>
      <c r="DB8" s="427">
        <v>0.25</v>
      </c>
      <c r="DC8" s="428"/>
      <c r="DD8" s="428"/>
      <c r="DE8" s="428"/>
      <c r="DF8" s="428"/>
      <c r="DG8" s="428"/>
      <c r="DH8" s="428"/>
      <c r="DI8" s="429"/>
      <c r="DJ8" s="139"/>
      <c r="DK8" s="139"/>
      <c r="DL8" s="139"/>
      <c r="DM8" s="139"/>
      <c r="DN8" s="139"/>
      <c r="DO8" s="139"/>
    </row>
    <row r="9" spans="1:119" ht="18.75" customHeight="1" thickBot="1">
      <c r="A9" s="140"/>
      <c r="B9" s="381" t="s">
        <v>96</v>
      </c>
      <c r="C9" s="382"/>
      <c r="D9" s="382"/>
      <c r="E9" s="382"/>
      <c r="F9" s="382"/>
      <c r="G9" s="382"/>
      <c r="H9" s="382"/>
      <c r="I9" s="382"/>
      <c r="J9" s="382"/>
      <c r="K9" s="430"/>
      <c r="L9" s="431" t="s">
        <v>97</v>
      </c>
      <c r="M9" s="432"/>
      <c r="N9" s="432"/>
      <c r="O9" s="432"/>
      <c r="P9" s="432"/>
      <c r="Q9" s="433"/>
      <c r="R9" s="434">
        <v>27006</v>
      </c>
      <c r="S9" s="435"/>
      <c r="T9" s="435"/>
      <c r="U9" s="435"/>
      <c r="V9" s="436"/>
      <c r="W9" s="344" t="s">
        <v>98</v>
      </c>
      <c r="X9" s="345"/>
      <c r="Y9" s="345"/>
      <c r="Z9" s="345"/>
      <c r="AA9" s="345"/>
      <c r="AB9" s="345"/>
      <c r="AC9" s="345"/>
      <c r="AD9" s="345"/>
      <c r="AE9" s="345"/>
      <c r="AF9" s="345"/>
      <c r="AG9" s="345"/>
      <c r="AH9" s="345"/>
      <c r="AI9" s="345"/>
      <c r="AJ9" s="345"/>
      <c r="AK9" s="345"/>
      <c r="AL9" s="346"/>
      <c r="AM9" s="416" t="s">
        <v>99</v>
      </c>
      <c r="AN9" s="417"/>
      <c r="AO9" s="417"/>
      <c r="AP9" s="417"/>
      <c r="AQ9" s="417"/>
      <c r="AR9" s="417"/>
      <c r="AS9" s="417"/>
      <c r="AT9" s="418"/>
      <c r="AU9" s="419" t="s">
        <v>78</v>
      </c>
      <c r="AV9" s="420"/>
      <c r="AW9" s="420"/>
      <c r="AX9" s="420"/>
      <c r="AY9" s="421" t="s">
        <v>100</v>
      </c>
      <c r="AZ9" s="422"/>
      <c r="BA9" s="422"/>
      <c r="BB9" s="422"/>
      <c r="BC9" s="422"/>
      <c r="BD9" s="422"/>
      <c r="BE9" s="422"/>
      <c r="BF9" s="422"/>
      <c r="BG9" s="422"/>
      <c r="BH9" s="422"/>
      <c r="BI9" s="422"/>
      <c r="BJ9" s="422"/>
      <c r="BK9" s="422"/>
      <c r="BL9" s="422"/>
      <c r="BM9" s="423"/>
      <c r="BN9" s="387">
        <v>-190816</v>
      </c>
      <c r="BO9" s="388"/>
      <c r="BP9" s="388"/>
      <c r="BQ9" s="388"/>
      <c r="BR9" s="388"/>
      <c r="BS9" s="388"/>
      <c r="BT9" s="388"/>
      <c r="BU9" s="389"/>
      <c r="BV9" s="387">
        <v>77659</v>
      </c>
      <c r="BW9" s="388"/>
      <c r="BX9" s="388"/>
      <c r="BY9" s="388"/>
      <c r="BZ9" s="388"/>
      <c r="CA9" s="388"/>
      <c r="CB9" s="388"/>
      <c r="CC9" s="389"/>
      <c r="CD9" s="390" t="s">
        <v>101</v>
      </c>
      <c r="CE9" s="391"/>
      <c r="CF9" s="391"/>
      <c r="CG9" s="391"/>
      <c r="CH9" s="391"/>
      <c r="CI9" s="391"/>
      <c r="CJ9" s="391"/>
      <c r="CK9" s="391"/>
      <c r="CL9" s="391"/>
      <c r="CM9" s="391"/>
      <c r="CN9" s="391"/>
      <c r="CO9" s="391"/>
      <c r="CP9" s="391"/>
      <c r="CQ9" s="391"/>
      <c r="CR9" s="391"/>
      <c r="CS9" s="392"/>
      <c r="CT9" s="384">
        <v>19.399999999999999</v>
      </c>
      <c r="CU9" s="385"/>
      <c r="CV9" s="385"/>
      <c r="CW9" s="385"/>
      <c r="CX9" s="385"/>
      <c r="CY9" s="385"/>
      <c r="CZ9" s="385"/>
      <c r="DA9" s="386"/>
      <c r="DB9" s="384">
        <v>19.899999999999999</v>
      </c>
      <c r="DC9" s="385"/>
      <c r="DD9" s="385"/>
      <c r="DE9" s="385"/>
      <c r="DF9" s="385"/>
      <c r="DG9" s="385"/>
      <c r="DH9" s="385"/>
      <c r="DI9" s="386"/>
      <c r="DJ9" s="139"/>
      <c r="DK9" s="139"/>
      <c r="DL9" s="139"/>
      <c r="DM9" s="139"/>
      <c r="DN9" s="139"/>
      <c r="DO9" s="139"/>
    </row>
    <row r="10" spans="1:119" ht="18.75" customHeight="1" thickBot="1">
      <c r="A10" s="140"/>
      <c r="B10" s="381"/>
      <c r="C10" s="382"/>
      <c r="D10" s="382"/>
      <c r="E10" s="382"/>
      <c r="F10" s="382"/>
      <c r="G10" s="382"/>
      <c r="H10" s="382"/>
      <c r="I10" s="382"/>
      <c r="J10" s="382"/>
      <c r="K10" s="430"/>
      <c r="L10" s="437" t="s">
        <v>102</v>
      </c>
      <c r="M10" s="417"/>
      <c r="N10" s="417"/>
      <c r="O10" s="417"/>
      <c r="P10" s="417"/>
      <c r="Q10" s="418"/>
      <c r="R10" s="438">
        <v>29902</v>
      </c>
      <c r="S10" s="439"/>
      <c r="T10" s="439"/>
      <c r="U10" s="439"/>
      <c r="V10" s="440"/>
      <c r="W10" s="375"/>
      <c r="X10" s="376"/>
      <c r="Y10" s="376"/>
      <c r="Z10" s="376"/>
      <c r="AA10" s="376"/>
      <c r="AB10" s="376"/>
      <c r="AC10" s="376"/>
      <c r="AD10" s="376"/>
      <c r="AE10" s="376"/>
      <c r="AF10" s="376"/>
      <c r="AG10" s="376"/>
      <c r="AH10" s="376"/>
      <c r="AI10" s="376"/>
      <c r="AJ10" s="376"/>
      <c r="AK10" s="376"/>
      <c r="AL10" s="379"/>
      <c r="AM10" s="416" t="s">
        <v>103</v>
      </c>
      <c r="AN10" s="417"/>
      <c r="AO10" s="417"/>
      <c r="AP10" s="417"/>
      <c r="AQ10" s="417"/>
      <c r="AR10" s="417"/>
      <c r="AS10" s="417"/>
      <c r="AT10" s="418"/>
      <c r="AU10" s="419" t="s">
        <v>104</v>
      </c>
      <c r="AV10" s="420"/>
      <c r="AW10" s="420"/>
      <c r="AX10" s="420"/>
      <c r="AY10" s="421" t="s">
        <v>105</v>
      </c>
      <c r="AZ10" s="422"/>
      <c r="BA10" s="422"/>
      <c r="BB10" s="422"/>
      <c r="BC10" s="422"/>
      <c r="BD10" s="422"/>
      <c r="BE10" s="422"/>
      <c r="BF10" s="422"/>
      <c r="BG10" s="422"/>
      <c r="BH10" s="422"/>
      <c r="BI10" s="422"/>
      <c r="BJ10" s="422"/>
      <c r="BK10" s="422"/>
      <c r="BL10" s="422"/>
      <c r="BM10" s="423"/>
      <c r="BN10" s="387">
        <v>471414</v>
      </c>
      <c r="BO10" s="388"/>
      <c r="BP10" s="388"/>
      <c r="BQ10" s="388"/>
      <c r="BR10" s="388"/>
      <c r="BS10" s="388"/>
      <c r="BT10" s="388"/>
      <c r="BU10" s="389"/>
      <c r="BV10" s="387">
        <v>701358</v>
      </c>
      <c r="BW10" s="388"/>
      <c r="BX10" s="388"/>
      <c r="BY10" s="388"/>
      <c r="BZ10" s="388"/>
      <c r="CA10" s="388"/>
      <c r="CB10" s="388"/>
      <c r="CC10" s="389"/>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381"/>
      <c r="C11" s="382"/>
      <c r="D11" s="382"/>
      <c r="E11" s="382"/>
      <c r="F11" s="382"/>
      <c r="G11" s="382"/>
      <c r="H11" s="382"/>
      <c r="I11" s="382"/>
      <c r="J11" s="382"/>
      <c r="K11" s="430"/>
      <c r="L11" s="441" t="s">
        <v>107</v>
      </c>
      <c r="M11" s="442"/>
      <c r="N11" s="442"/>
      <c r="O11" s="442"/>
      <c r="P11" s="442"/>
      <c r="Q11" s="443"/>
      <c r="R11" s="444" t="s">
        <v>108</v>
      </c>
      <c r="S11" s="445"/>
      <c r="T11" s="445"/>
      <c r="U11" s="445"/>
      <c r="V11" s="446"/>
      <c r="W11" s="375"/>
      <c r="X11" s="376"/>
      <c r="Y11" s="376"/>
      <c r="Z11" s="376"/>
      <c r="AA11" s="376"/>
      <c r="AB11" s="376"/>
      <c r="AC11" s="376"/>
      <c r="AD11" s="376"/>
      <c r="AE11" s="376"/>
      <c r="AF11" s="376"/>
      <c r="AG11" s="376"/>
      <c r="AH11" s="376"/>
      <c r="AI11" s="376"/>
      <c r="AJ11" s="376"/>
      <c r="AK11" s="376"/>
      <c r="AL11" s="379"/>
      <c r="AM11" s="416" t="s">
        <v>109</v>
      </c>
      <c r="AN11" s="417"/>
      <c r="AO11" s="417"/>
      <c r="AP11" s="417"/>
      <c r="AQ11" s="417"/>
      <c r="AR11" s="417"/>
      <c r="AS11" s="417"/>
      <c r="AT11" s="418"/>
      <c r="AU11" s="419" t="s">
        <v>110</v>
      </c>
      <c r="AV11" s="420"/>
      <c r="AW11" s="420"/>
      <c r="AX11" s="420"/>
      <c r="AY11" s="421" t="s">
        <v>111</v>
      </c>
      <c r="AZ11" s="422"/>
      <c r="BA11" s="422"/>
      <c r="BB11" s="422"/>
      <c r="BC11" s="422"/>
      <c r="BD11" s="422"/>
      <c r="BE11" s="422"/>
      <c r="BF11" s="422"/>
      <c r="BG11" s="422"/>
      <c r="BH11" s="422"/>
      <c r="BI11" s="422"/>
      <c r="BJ11" s="422"/>
      <c r="BK11" s="422"/>
      <c r="BL11" s="422"/>
      <c r="BM11" s="423"/>
      <c r="BN11" s="387" t="s">
        <v>112</v>
      </c>
      <c r="BO11" s="388"/>
      <c r="BP11" s="388"/>
      <c r="BQ11" s="388"/>
      <c r="BR11" s="388"/>
      <c r="BS11" s="388"/>
      <c r="BT11" s="388"/>
      <c r="BU11" s="389"/>
      <c r="BV11" s="387">
        <v>702</v>
      </c>
      <c r="BW11" s="388"/>
      <c r="BX11" s="388"/>
      <c r="BY11" s="388"/>
      <c r="BZ11" s="388"/>
      <c r="CA11" s="388"/>
      <c r="CB11" s="388"/>
      <c r="CC11" s="389"/>
      <c r="CD11" s="390" t="s">
        <v>113</v>
      </c>
      <c r="CE11" s="391"/>
      <c r="CF11" s="391"/>
      <c r="CG11" s="391"/>
      <c r="CH11" s="391"/>
      <c r="CI11" s="391"/>
      <c r="CJ11" s="391"/>
      <c r="CK11" s="391"/>
      <c r="CL11" s="391"/>
      <c r="CM11" s="391"/>
      <c r="CN11" s="391"/>
      <c r="CO11" s="391"/>
      <c r="CP11" s="391"/>
      <c r="CQ11" s="391"/>
      <c r="CR11" s="391"/>
      <c r="CS11" s="392"/>
      <c r="CT11" s="427" t="s">
        <v>112</v>
      </c>
      <c r="CU11" s="428"/>
      <c r="CV11" s="428"/>
      <c r="CW11" s="428"/>
      <c r="CX11" s="428"/>
      <c r="CY11" s="428"/>
      <c r="CZ11" s="428"/>
      <c r="DA11" s="429"/>
      <c r="DB11" s="427" t="s">
        <v>112</v>
      </c>
      <c r="DC11" s="428"/>
      <c r="DD11" s="428"/>
      <c r="DE11" s="428"/>
      <c r="DF11" s="428"/>
      <c r="DG11" s="428"/>
      <c r="DH11" s="428"/>
      <c r="DI11" s="429"/>
      <c r="DJ11" s="139"/>
      <c r="DK11" s="139"/>
      <c r="DL11" s="139"/>
      <c r="DM11" s="139"/>
      <c r="DN11" s="139"/>
      <c r="DO11" s="139"/>
    </row>
    <row r="12" spans="1:119" ht="18.75" customHeight="1">
      <c r="A12" s="140"/>
      <c r="B12" s="447" t="s">
        <v>114</v>
      </c>
      <c r="C12" s="448"/>
      <c r="D12" s="448"/>
      <c r="E12" s="448"/>
      <c r="F12" s="448"/>
      <c r="G12" s="448"/>
      <c r="H12" s="448"/>
      <c r="I12" s="448"/>
      <c r="J12" s="448"/>
      <c r="K12" s="449"/>
      <c r="L12" s="456" t="s">
        <v>115</v>
      </c>
      <c r="M12" s="457"/>
      <c r="N12" s="457"/>
      <c r="O12" s="457"/>
      <c r="P12" s="457"/>
      <c r="Q12" s="458"/>
      <c r="R12" s="459">
        <v>28520</v>
      </c>
      <c r="S12" s="460"/>
      <c r="T12" s="460"/>
      <c r="U12" s="460"/>
      <c r="V12" s="461"/>
      <c r="W12" s="462" t="s">
        <v>1</v>
      </c>
      <c r="X12" s="420"/>
      <c r="Y12" s="420"/>
      <c r="Z12" s="420"/>
      <c r="AA12" s="420"/>
      <c r="AB12" s="463"/>
      <c r="AC12" s="419" t="s">
        <v>116</v>
      </c>
      <c r="AD12" s="420"/>
      <c r="AE12" s="420"/>
      <c r="AF12" s="420"/>
      <c r="AG12" s="463"/>
      <c r="AH12" s="419" t="s">
        <v>117</v>
      </c>
      <c r="AI12" s="420"/>
      <c r="AJ12" s="420"/>
      <c r="AK12" s="420"/>
      <c r="AL12" s="464"/>
      <c r="AM12" s="416" t="s">
        <v>118</v>
      </c>
      <c r="AN12" s="417"/>
      <c r="AO12" s="417"/>
      <c r="AP12" s="417"/>
      <c r="AQ12" s="417"/>
      <c r="AR12" s="417"/>
      <c r="AS12" s="417"/>
      <c r="AT12" s="418"/>
      <c r="AU12" s="419" t="s">
        <v>119</v>
      </c>
      <c r="AV12" s="420"/>
      <c r="AW12" s="420"/>
      <c r="AX12" s="420"/>
      <c r="AY12" s="421" t="s">
        <v>120</v>
      </c>
      <c r="AZ12" s="422"/>
      <c r="BA12" s="422"/>
      <c r="BB12" s="422"/>
      <c r="BC12" s="422"/>
      <c r="BD12" s="422"/>
      <c r="BE12" s="422"/>
      <c r="BF12" s="422"/>
      <c r="BG12" s="422"/>
      <c r="BH12" s="422"/>
      <c r="BI12" s="422"/>
      <c r="BJ12" s="422"/>
      <c r="BK12" s="422"/>
      <c r="BL12" s="422"/>
      <c r="BM12" s="423"/>
      <c r="BN12" s="387" t="s">
        <v>121</v>
      </c>
      <c r="BO12" s="388"/>
      <c r="BP12" s="388"/>
      <c r="BQ12" s="388"/>
      <c r="BR12" s="388"/>
      <c r="BS12" s="388"/>
      <c r="BT12" s="388"/>
      <c r="BU12" s="389"/>
      <c r="BV12" s="387" t="s">
        <v>121</v>
      </c>
      <c r="BW12" s="388"/>
      <c r="BX12" s="388"/>
      <c r="BY12" s="388"/>
      <c r="BZ12" s="388"/>
      <c r="CA12" s="388"/>
      <c r="CB12" s="388"/>
      <c r="CC12" s="389"/>
      <c r="CD12" s="390" t="s">
        <v>122</v>
      </c>
      <c r="CE12" s="391"/>
      <c r="CF12" s="391"/>
      <c r="CG12" s="391"/>
      <c r="CH12" s="391"/>
      <c r="CI12" s="391"/>
      <c r="CJ12" s="391"/>
      <c r="CK12" s="391"/>
      <c r="CL12" s="391"/>
      <c r="CM12" s="391"/>
      <c r="CN12" s="391"/>
      <c r="CO12" s="391"/>
      <c r="CP12" s="391"/>
      <c r="CQ12" s="391"/>
      <c r="CR12" s="391"/>
      <c r="CS12" s="392"/>
      <c r="CT12" s="427" t="s">
        <v>121</v>
      </c>
      <c r="CU12" s="428"/>
      <c r="CV12" s="428"/>
      <c r="CW12" s="428"/>
      <c r="CX12" s="428"/>
      <c r="CY12" s="428"/>
      <c r="CZ12" s="428"/>
      <c r="DA12" s="429"/>
      <c r="DB12" s="427" t="s">
        <v>121</v>
      </c>
      <c r="DC12" s="428"/>
      <c r="DD12" s="428"/>
      <c r="DE12" s="428"/>
      <c r="DF12" s="428"/>
      <c r="DG12" s="428"/>
      <c r="DH12" s="428"/>
      <c r="DI12" s="429"/>
      <c r="DJ12" s="139"/>
      <c r="DK12" s="139"/>
      <c r="DL12" s="139"/>
      <c r="DM12" s="139"/>
      <c r="DN12" s="139"/>
      <c r="DO12" s="139"/>
    </row>
    <row r="13" spans="1:119" ht="18.75" customHeight="1">
      <c r="A13" s="140"/>
      <c r="B13" s="450"/>
      <c r="C13" s="451"/>
      <c r="D13" s="451"/>
      <c r="E13" s="451"/>
      <c r="F13" s="451"/>
      <c r="G13" s="451"/>
      <c r="H13" s="451"/>
      <c r="I13" s="451"/>
      <c r="J13" s="451"/>
      <c r="K13" s="452"/>
      <c r="L13" s="150"/>
      <c r="M13" s="475" t="s">
        <v>123</v>
      </c>
      <c r="N13" s="476"/>
      <c r="O13" s="476"/>
      <c r="P13" s="476"/>
      <c r="Q13" s="477"/>
      <c r="R13" s="468">
        <v>28441</v>
      </c>
      <c r="S13" s="469"/>
      <c r="T13" s="469"/>
      <c r="U13" s="469"/>
      <c r="V13" s="470"/>
      <c r="W13" s="403" t="s">
        <v>124</v>
      </c>
      <c r="X13" s="404"/>
      <c r="Y13" s="404"/>
      <c r="Z13" s="404"/>
      <c r="AA13" s="404"/>
      <c r="AB13" s="394"/>
      <c r="AC13" s="438">
        <v>1558</v>
      </c>
      <c r="AD13" s="439"/>
      <c r="AE13" s="439"/>
      <c r="AF13" s="439"/>
      <c r="AG13" s="478"/>
      <c r="AH13" s="438">
        <v>1697</v>
      </c>
      <c r="AI13" s="439"/>
      <c r="AJ13" s="439"/>
      <c r="AK13" s="439"/>
      <c r="AL13" s="440"/>
      <c r="AM13" s="416" t="s">
        <v>125</v>
      </c>
      <c r="AN13" s="417"/>
      <c r="AO13" s="417"/>
      <c r="AP13" s="417"/>
      <c r="AQ13" s="417"/>
      <c r="AR13" s="417"/>
      <c r="AS13" s="417"/>
      <c r="AT13" s="418"/>
      <c r="AU13" s="419" t="s">
        <v>126</v>
      </c>
      <c r="AV13" s="420"/>
      <c r="AW13" s="420"/>
      <c r="AX13" s="420"/>
      <c r="AY13" s="421" t="s">
        <v>127</v>
      </c>
      <c r="AZ13" s="422"/>
      <c r="BA13" s="422"/>
      <c r="BB13" s="422"/>
      <c r="BC13" s="422"/>
      <c r="BD13" s="422"/>
      <c r="BE13" s="422"/>
      <c r="BF13" s="422"/>
      <c r="BG13" s="422"/>
      <c r="BH13" s="422"/>
      <c r="BI13" s="422"/>
      <c r="BJ13" s="422"/>
      <c r="BK13" s="422"/>
      <c r="BL13" s="422"/>
      <c r="BM13" s="423"/>
      <c r="BN13" s="387">
        <v>280598</v>
      </c>
      <c r="BO13" s="388"/>
      <c r="BP13" s="388"/>
      <c r="BQ13" s="388"/>
      <c r="BR13" s="388"/>
      <c r="BS13" s="388"/>
      <c r="BT13" s="388"/>
      <c r="BU13" s="389"/>
      <c r="BV13" s="387">
        <v>779719</v>
      </c>
      <c r="BW13" s="388"/>
      <c r="BX13" s="388"/>
      <c r="BY13" s="388"/>
      <c r="BZ13" s="388"/>
      <c r="CA13" s="388"/>
      <c r="CB13" s="388"/>
      <c r="CC13" s="389"/>
      <c r="CD13" s="390" t="s">
        <v>128</v>
      </c>
      <c r="CE13" s="391"/>
      <c r="CF13" s="391"/>
      <c r="CG13" s="391"/>
      <c r="CH13" s="391"/>
      <c r="CI13" s="391"/>
      <c r="CJ13" s="391"/>
      <c r="CK13" s="391"/>
      <c r="CL13" s="391"/>
      <c r="CM13" s="391"/>
      <c r="CN13" s="391"/>
      <c r="CO13" s="391"/>
      <c r="CP13" s="391"/>
      <c r="CQ13" s="391"/>
      <c r="CR13" s="391"/>
      <c r="CS13" s="392"/>
      <c r="CT13" s="384">
        <v>11.7</v>
      </c>
      <c r="CU13" s="385"/>
      <c r="CV13" s="385"/>
      <c r="CW13" s="385"/>
      <c r="CX13" s="385"/>
      <c r="CY13" s="385"/>
      <c r="CZ13" s="385"/>
      <c r="DA13" s="386"/>
      <c r="DB13" s="384">
        <v>12.3</v>
      </c>
      <c r="DC13" s="385"/>
      <c r="DD13" s="385"/>
      <c r="DE13" s="385"/>
      <c r="DF13" s="385"/>
      <c r="DG13" s="385"/>
      <c r="DH13" s="385"/>
      <c r="DI13" s="386"/>
      <c r="DJ13" s="139"/>
      <c r="DK13" s="139"/>
      <c r="DL13" s="139"/>
      <c r="DM13" s="139"/>
      <c r="DN13" s="139"/>
      <c r="DO13" s="139"/>
    </row>
    <row r="14" spans="1:119" ht="18.75" customHeight="1" thickBot="1">
      <c r="A14" s="140"/>
      <c r="B14" s="450"/>
      <c r="C14" s="451"/>
      <c r="D14" s="451"/>
      <c r="E14" s="451"/>
      <c r="F14" s="451"/>
      <c r="G14" s="451"/>
      <c r="H14" s="451"/>
      <c r="I14" s="451"/>
      <c r="J14" s="451"/>
      <c r="K14" s="452"/>
      <c r="L14" s="465" t="s">
        <v>129</v>
      </c>
      <c r="M14" s="466"/>
      <c r="N14" s="466"/>
      <c r="O14" s="466"/>
      <c r="P14" s="466"/>
      <c r="Q14" s="467"/>
      <c r="R14" s="468">
        <v>29108</v>
      </c>
      <c r="S14" s="469"/>
      <c r="T14" s="469"/>
      <c r="U14" s="469"/>
      <c r="V14" s="470"/>
      <c r="W14" s="377"/>
      <c r="X14" s="378"/>
      <c r="Y14" s="378"/>
      <c r="Z14" s="378"/>
      <c r="AA14" s="378"/>
      <c r="AB14" s="367"/>
      <c r="AC14" s="471">
        <v>12.9</v>
      </c>
      <c r="AD14" s="472"/>
      <c r="AE14" s="472"/>
      <c r="AF14" s="472"/>
      <c r="AG14" s="473"/>
      <c r="AH14" s="471">
        <v>13.3</v>
      </c>
      <c r="AI14" s="472"/>
      <c r="AJ14" s="472"/>
      <c r="AK14" s="472"/>
      <c r="AL14" s="474"/>
      <c r="AM14" s="416"/>
      <c r="AN14" s="417"/>
      <c r="AO14" s="417"/>
      <c r="AP14" s="417"/>
      <c r="AQ14" s="417"/>
      <c r="AR14" s="417"/>
      <c r="AS14" s="417"/>
      <c r="AT14" s="418"/>
      <c r="AU14" s="419"/>
      <c r="AV14" s="420"/>
      <c r="AW14" s="420"/>
      <c r="AX14" s="420"/>
      <c r="AY14" s="421"/>
      <c r="AZ14" s="422"/>
      <c r="BA14" s="422"/>
      <c r="BB14" s="422"/>
      <c r="BC14" s="422"/>
      <c r="BD14" s="422"/>
      <c r="BE14" s="422"/>
      <c r="BF14" s="422"/>
      <c r="BG14" s="422"/>
      <c r="BH14" s="422"/>
      <c r="BI14" s="422"/>
      <c r="BJ14" s="422"/>
      <c r="BK14" s="422"/>
      <c r="BL14" s="422"/>
      <c r="BM14" s="423"/>
      <c r="BN14" s="387"/>
      <c r="BO14" s="388"/>
      <c r="BP14" s="388"/>
      <c r="BQ14" s="388"/>
      <c r="BR14" s="388"/>
      <c r="BS14" s="388"/>
      <c r="BT14" s="388"/>
      <c r="BU14" s="389"/>
      <c r="BV14" s="387"/>
      <c r="BW14" s="388"/>
      <c r="BX14" s="388"/>
      <c r="BY14" s="388"/>
      <c r="BZ14" s="388"/>
      <c r="CA14" s="388"/>
      <c r="CB14" s="388"/>
      <c r="CC14" s="389"/>
      <c r="CD14" s="479" t="s">
        <v>130</v>
      </c>
      <c r="CE14" s="480"/>
      <c r="CF14" s="480"/>
      <c r="CG14" s="480"/>
      <c r="CH14" s="480"/>
      <c r="CI14" s="480"/>
      <c r="CJ14" s="480"/>
      <c r="CK14" s="480"/>
      <c r="CL14" s="480"/>
      <c r="CM14" s="480"/>
      <c r="CN14" s="480"/>
      <c r="CO14" s="480"/>
      <c r="CP14" s="480"/>
      <c r="CQ14" s="480"/>
      <c r="CR14" s="480"/>
      <c r="CS14" s="481"/>
      <c r="CT14" s="482" t="s">
        <v>121</v>
      </c>
      <c r="CU14" s="483"/>
      <c r="CV14" s="483"/>
      <c r="CW14" s="483"/>
      <c r="CX14" s="483"/>
      <c r="CY14" s="483"/>
      <c r="CZ14" s="483"/>
      <c r="DA14" s="484"/>
      <c r="DB14" s="482">
        <v>3.9</v>
      </c>
      <c r="DC14" s="483"/>
      <c r="DD14" s="483"/>
      <c r="DE14" s="483"/>
      <c r="DF14" s="483"/>
      <c r="DG14" s="483"/>
      <c r="DH14" s="483"/>
      <c r="DI14" s="484"/>
      <c r="DJ14" s="139"/>
      <c r="DK14" s="139"/>
      <c r="DL14" s="139"/>
      <c r="DM14" s="139"/>
      <c r="DN14" s="139"/>
      <c r="DO14" s="139"/>
    </row>
    <row r="15" spans="1:119" ht="18.75" customHeight="1">
      <c r="A15" s="140"/>
      <c r="B15" s="450"/>
      <c r="C15" s="451"/>
      <c r="D15" s="451"/>
      <c r="E15" s="451"/>
      <c r="F15" s="451"/>
      <c r="G15" s="451"/>
      <c r="H15" s="451"/>
      <c r="I15" s="451"/>
      <c r="J15" s="451"/>
      <c r="K15" s="452"/>
      <c r="L15" s="150"/>
      <c r="M15" s="475" t="s">
        <v>123</v>
      </c>
      <c r="N15" s="476"/>
      <c r="O15" s="476"/>
      <c r="P15" s="476"/>
      <c r="Q15" s="477"/>
      <c r="R15" s="468">
        <v>29034</v>
      </c>
      <c r="S15" s="469"/>
      <c r="T15" s="469"/>
      <c r="U15" s="469"/>
      <c r="V15" s="470"/>
      <c r="W15" s="403" t="s">
        <v>131</v>
      </c>
      <c r="X15" s="404"/>
      <c r="Y15" s="404"/>
      <c r="Z15" s="404"/>
      <c r="AA15" s="404"/>
      <c r="AB15" s="394"/>
      <c r="AC15" s="438">
        <v>2526</v>
      </c>
      <c r="AD15" s="439"/>
      <c r="AE15" s="439"/>
      <c r="AF15" s="439"/>
      <c r="AG15" s="478"/>
      <c r="AH15" s="438">
        <v>2727</v>
      </c>
      <c r="AI15" s="439"/>
      <c r="AJ15" s="439"/>
      <c r="AK15" s="439"/>
      <c r="AL15" s="440"/>
      <c r="AM15" s="416"/>
      <c r="AN15" s="417"/>
      <c r="AO15" s="417"/>
      <c r="AP15" s="417"/>
      <c r="AQ15" s="417"/>
      <c r="AR15" s="417"/>
      <c r="AS15" s="417"/>
      <c r="AT15" s="418"/>
      <c r="AU15" s="419"/>
      <c r="AV15" s="420"/>
      <c r="AW15" s="420"/>
      <c r="AX15" s="420"/>
      <c r="AY15" s="347" t="s">
        <v>132</v>
      </c>
      <c r="AZ15" s="348"/>
      <c r="BA15" s="348"/>
      <c r="BB15" s="348"/>
      <c r="BC15" s="348"/>
      <c r="BD15" s="348"/>
      <c r="BE15" s="348"/>
      <c r="BF15" s="348"/>
      <c r="BG15" s="348"/>
      <c r="BH15" s="348"/>
      <c r="BI15" s="348"/>
      <c r="BJ15" s="348"/>
      <c r="BK15" s="348"/>
      <c r="BL15" s="348"/>
      <c r="BM15" s="349"/>
      <c r="BN15" s="350">
        <v>2336177</v>
      </c>
      <c r="BO15" s="351"/>
      <c r="BP15" s="351"/>
      <c r="BQ15" s="351"/>
      <c r="BR15" s="351"/>
      <c r="BS15" s="351"/>
      <c r="BT15" s="351"/>
      <c r="BU15" s="352"/>
      <c r="BV15" s="350">
        <v>2301999</v>
      </c>
      <c r="BW15" s="351"/>
      <c r="BX15" s="351"/>
      <c r="BY15" s="351"/>
      <c r="BZ15" s="351"/>
      <c r="CA15" s="351"/>
      <c r="CB15" s="351"/>
      <c r="CC15" s="352"/>
      <c r="CD15" s="485" t="s">
        <v>133</v>
      </c>
      <c r="CE15" s="486"/>
      <c r="CF15" s="486"/>
      <c r="CG15" s="486"/>
      <c r="CH15" s="486"/>
      <c r="CI15" s="486"/>
      <c r="CJ15" s="486"/>
      <c r="CK15" s="486"/>
      <c r="CL15" s="486"/>
      <c r="CM15" s="486"/>
      <c r="CN15" s="486"/>
      <c r="CO15" s="486"/>
      <c r="CP15" s="486"/>
      <c r="CQ15" s="486"/>
      <c r="CR15" s="486"/>
      <c r="CS15" s="48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450"/>
      <c r="C16" s="451"/>
      <c r="D16" s="451"/>
      <c r="E16" s="451"/>
      <c r="F16" s="451"/>
      <c r="G16" s="451"/>
      <c r="H16" s="451"/>
      <c r="I16" s="451"/>
      <c r="J16" s="451"/>
      <c r="K16" s="452"/>
      <c r="L16" s="465" t="s">
        <v>134</v>
      </c>
      <c r="M16" s="496"/>
      <c r="N16" s="496"/>
      <c r="O16" s="496"/>
      <c r="P16" s="496"/>
      <c r="Q16" s="497"/>
      <c r="R16" s="488" t="s">
        <v>135</v>
      </c>
      <c r="S16" s="489"/>
      <c r="T16" s="489"/>
      <c r="U16" s="489"/>
      <c r="V16" s="490"/>
      <c r="W16" s="377"/>
      <c r="X16" s="378"/>
      <c r="Y16" s="378"/>
      <c r="Z16" s="378"/>
      <c r="AA16" s="378"/>
      <c r="AB16" s="367"/>
      <c r="AC16" s="471">
        <v>21</v>
      </c>
      <c r="AD16" s="472"/>
      <c r="AE16" s="472"/>
      <c r="AF16" s="472"/>
      <c r="AG16" s="473"/>
      <c r="AH16" s="471">
        <v>21.4</v>
      </c>
      <c r="AI16" s="472"/>
      <c r="AJ16" s="472"/>
      <c r="AK16" s="472"/>
      <c r="AL16" s="474"/>
      <c r="AM16" s="416"/>
      <c r="AN16" s="417"/>
      <c r="AO16" s="417"/>
      <c r="AP16" s="417"/>
      <c r="AQ16" s="417"/>
      <c r="AR16" s="417"/>
      <c r="AS16" s="417"/>
      <c r="AT16" s="418"/>
      <c r="AU16" s="419"/>
      <c r="AV16" s="420"/>
      <c r="AW16" s="420"/>
      <c r="AX16" s="420"/>
      <c r="AY16" s="421" t="s">
        <v>136</v>
      </c>
      <c r="AZ16" s="422"/>
      <c r="BA16" s="422"/>
      <c r="BB16" s="422"/>
      <c r="BC16" s="422"/>
      <c r="BD16" s="422"/>
      <c r="BE16" s="422"/>
      <c r="BF16" s="422"/>
      <c r="BG16" s="422"/>
      <c r="BH16" s="422"/>
      <c r="BI16" s="422"/>
      <c r="BJ16" s="422"/>
      <c r="BK16" s="422"/>
      <c r="BL16" s="422"/>
      <c r="BM16" s="423"/>
      <c r="BN16" s="387">
        <v>9362307</v>
      </c>
      <c r="BO16" s="388"/>
      <c r="BP16" s="388"/>
      <c r="BQ16" s="388"/>
      <c r="BR16" s="388"/>
      <c r="BS16" s="388"/>
      <c r="BT16" s="388"/>
      <c r="BU16" s="389"/>
      <c r="BV16" s="387">
        <v>9116348</v>
      </c>
      <c r="BW16" s="388"/>
      <c r="BX16" s="388"/>
      <c r="BY16" s="388"/>
      <c r="BZ16" s="388"/>
      <c r="CA16" s="388"/>
      <c r="CB16" s="388"/>
      <c r="CC16" s="389"/>
      <c r="CD16" s="154"/>
      <c r="CE16" s="494"/>
      <c r="CF16" s="494"/>
      <c r="CG16" s="494"/>
      <c r="CH16" s="494"/>
      <c r="CI16" s="494"/>
      <c r="CJ16" s="494"/>
      <c r="CK16" s="494"/>
      <c r="CL16" s="494"/>
      <c r="CM16" s="494"/>
      <c r="CN16" s="494"/>
      <c r="CO16" s="494"/>
      <c r="CP16" s="494"/>
      <c r="CQ16" s="494"/>
      <c r="CR16" s="494"/>
      <c r="CS16" s="495"/>
      <c r="CT16" s="384"/>
      <c r="CU16" s="385"/>
      <c r="CV16" s="385"/>
      <c r="CW16" s="385"/>
      <c r="CX16" s="385"/>
      <c r="CY16" s="385"/>
      <c r="CZ16" s="385"/>
      <c r="DA16" s="386"/>
      <c r="DB16" s="384"/>
      <c r="DC16" s="385"/>
      <c r="DD16" s="385"/>
      <c r="DE16" s="385"/>
      <c r="DF16" s="385"/>
      <c r="DG16" s="385"/>
      <c r="DH16" s="385"/>
      <c r="DI16" s="386"/>
      <c r="DJ16" s="139"/>
      <c r="DK16" s="139"/>
      <c r="DL16" s="139"/>
      <c r="DM16" s="139"/>
      <c r="DN16" s="139"/>
      <c r="DO16" s="139"/>
    </row>
    <row r="17" spans="1:119" ht="18.75" customHeight="1" thickBot="1">
      <c r="A17" s="140"/>
      <c r="B17" s="453"/>
      <c r="C17" s="454"/>
      <c r="D17" s="454"/>
      <c r="E17" s="454"/>
      <c r="F17" s="454"/>
      <c r="G17" s="454"/>
      <c r="H17" s="454"/>
      <c r="I17" s="454"/>
      <c r="J17" s="454"/>
      <c r="K17" s="455"/>
      <c r="L17" s="155"/>
      <c r="M17" s="491" t="s">
        <v>137</v>
      </c>
      <c r="N17" s="492"/>
      <c r="O17" s="492"/>
      <c r="P17" s="492"/>
      <c r="Q17" s="493"/>
      <c r="R17" s="488" t="s">
        <v>135</v>
      </c>
      <c r="S17" s="489"/>
      <c r="T17" s="489"/>
      <c r="U17" s="489"/>
      <c r="V17" s="490"/>
      <c r="W17" s="403" t="s">
        <v>138</v>
      </c>
      <c r="X17" s="404"/>
      <c r="Y17" s="404"/>
      <c r="Z17" s="404"/>
      <c r="AA17" s="404"/>
      <c r="AB17" s="394"/>
      <c r="AC17" s="438">
        <v>7954</v>
      </c>
      <c r="AD17" s="439"/>
      <c r="AE17" s="439"/>
      <c r="AF17" s="439"/>
      <c r="AG17" s="478"/>
      <c r="AH17" s="438">
        <v>8305</v>
      </c>
      <c r="AI17" s="439"/>
      <c r="AJ17" s="439"/>
      <c r="AK17" s="439"/>
      <c r="AL17" s="440"/>
      <c r="AM17" s="416"/>
      <c r="AN17" s="417"/>
      <c r="AO17" s="417"/>
      <c r="AP17" s="417"/>
      <c r="AQ17" s="417"/>
      <c r="AR17" s="417"/>
      <c r="AS17" s="417"/>
      <c r="AT17" s="418"/>
      <c r="AU17" s="419"/>
      <c r="AV17" s="420"/>
      <c r="AW17" s="420"/>
      <c r="AX17" s="420"/>
      <c r="AY17" s="421" t="s">
        <v>139</v>
      </c>
      <c r="AZ17" s="422"/>
      <c r="BA17" s="422"/>
      <c r="BB17" s="422"/>
      <c r="BC17" s="422"/>
      <c r="BD17" s="422"/>
      <c r="BE17" s="422"/>
      <c r="BF17" s="422"/>
      <c r="BG17" s="422"/>
      <c r="BH17" s="422"/>
      <c r="BI17" s="422"/>
      <c r="BJ17" s="422"/>
      <c r="BK17" s="422"/>
      <c r="BL17" s="422"/>
      <c r="BM17" s="423"/>
      <c r="BN17" s="387">
        <v>2937379</v>
      </c>
      <c r="BO17" s="388"/>
      <c r="BP17" s="388"/>
      <c r="BQ17" s="388"/>
      <c r="BR17" s="388"/>
      <c r="BS17" s="388"/>
      <c r="BT17" s="388"/>
      <c r="BU17" s="389"/>
      <c r="BV17" s="387">
        <v>2890745</v>
      </c>
      <c r="BW17" s="388"/>
      <c r="BX17" s="388"/>
      <c r="BY17" s="388"/>
      <c r="BZ17" s="388"/>
      <c r="CA17" s="388"/>
      <c r="CB17" s="388"/>
      <c r="CC17" s="389"/>
      <c r="CD17" s="154"/>
      <c r="CE17" s="494"/>
      <c r="CF17" s="494"/>
      <c r="CG17" s="494"/>
      <c r="CH17" s="494"/>
      <c r="CI17" s="494"/>
      <c r="CJ17" s="494"/>
      <c r="CK17" s="494"/>
      <c r="CL17" s="494"/>
      <c r="CM17" s="494"/>
      <c r="CN17" s="494"/>
      <c r="CO17" s="494"/>
      <c r="CP17" s="494"/>
      <c r="CQ17" s="494"/>
      <c r="CR17" s="494"/>
      <c r="CS17" s="495"/>
      <c r="CT17" s="384"/>
      <c r="CU17" s="385"/>
      <c r="CV17" s="385"/>
      <c r="CW17" s="385"/>
      <c r="CX17" s="385"/>
      <c r="CY17" s="385"/>
      <c r="CZ17" s="385"/>
      <c r="DA17" s="386"/>
      <c r="DB17" s="384"/>
      <c r="DC17" s="385"/>
      <c r="DD17" s="385"/>
      <c r="DE17" s="385"/>
      <c r="DF17" s="385"/>
      <c r="DG17" s="385"/>
      <c r="DH17" s="385"/>
      <c r="DI17" s="386"/>
      <c r="DJ17" s="139"/>
      <c r="DK17" s="139"/>
      <c r="DL17" s="139"/>
      <c r="DM17" s="139"/>
      <c r="DN17" s="139"/>
      <c r="DO17" s="139"/>
    </row>
    <row r="18" spans="1:119" ht="18.75" customHeight="1" thickBot="1">
      <c r="A18" s="140"/>
      <c r="B18" s="498" t="s">
        <v>140</v>
      </c>
      <c r="C18" s="430"/>
      <c r="D18" s="430"/>
      <c r="E18" s="499"/>
      <c r="F18" s="499"/>
      <c r="G18" s="499"/>
      <c r="H18" s="499"/>
      <c r="I18" s="499"/>
      <c r="J18" s="499"/>
      <c r="K18" s="499"/>
      <c r="L18" s="500">
        <v>126.91</v>
      </c>
      <c r="M18" s="500"/>
      <c r="N18" s="500"/>
      <c r="O18" s="500"/>
      <c r="P18" s="500"/>
      <c r="Q18" s="500"/>
      <c r="R18" s="501"/>
      <c r="S18" s="501"/>
      <c r="T18" s="501"/>
      <c r="U18" s="501"/>
      <c r="V18" s="502"/>
      <c r="W18" s="405"/>
      <c r="X18" s="406"/>
      <c r="Y18" s="406"/>
      <c r="Z18" s="406"/>
      <c r="AA18" s="406"/>
      <c r="AB18" s="397"/>
      <c r="AC18" s="503">
        <v>66.099999999999994</v>
      </c>
      <c r="AD18" s="504"/>
      <c r="AE18" s="504"/>
      <c r="AF18" s="504"/>
      <c r="AG18" s="505"/>
      <c r="AH18" s="503">
        <v>65.2</v>
      </c>
      <c r="AI18" s="504"/>
      <c r="AJ18" s="504"/>
      <c r="AK18" s="504"/>
      <c r="AL18" s="506"/>
      <c r="AM18" s="416"/>
      <c r="AN18" s="417"/>
      <c r="AO18" s="417"/>
      <c r="AP18" s="417"/>
      <c r="AQ18" s="417"/>
      <c r="AR18" s="417"/>
      <c r="AS18" s="417"/>
      <c r="AT18" s="418"/>
      <c r="AU18" s="419"/>
      <c r="AV18" s="420"/>
      <c r="AW18" s="420"/>
      <c r="AX18" s="420"/>
      <c r="AY18" s="421" t="s">
        <v>141</v>
      </c>
      <c r="AZ18" s="422"/>
      <c r="BA18" s="422"/>
      <c r="BB18" s="422"/>
      <c r="BC18" s="422"/>
      <c r="BD18" s="422"/>
      <c r="BE18" s="422"/>
      <c r="BF18" s="422"/>
      <c r="BG18" s="422"/>
      <c r="BH18" s="422"/>
      <c r="BI18" s="422"/>
      <c r="BJ18" s="422"/>
      <c r="BK18" s="422"/>
      <c r="BL18" s="422"/>
      <c r="BM18" s="423"/>
      <c r="BN18" s="387">
        <v>10441869</v>
      </c>
      <c r="BO18" s="388"/>
      <c r="BP18" s="388"/>
      <c r="BQ18" s="388"/>
      <c r="BR18" s="388"/>
      <c r="BS18" s="388"/>
      <c r="BT18" s="388"/>
      <c r="BU18" s="389"/>
      <c r="BV18" s="387">
        <v>9892740</v>
      </c>
      <c r="BW18" s="388"/>
      <c r="BX18" s="388"/>
      <c r="BY18" s="388"/>
      <c r="BZ18" s="388"/>
      <c r="CA18" s="388"/>
      <c r="CB18" s="388"/>
      <c r="CC18" s="389"/>
      <c r="CD18" s="154"/>
      <c r="CE18" s="494"/>
      <c r="CF18" s="494"/>
      <c r="CG18" s="494"/>
      <c r="CH18" s="494"/>
      <c r="CI18" s="494"/>
      <c r="CJ18" s="494"/>
      <c r="CK18" s="494"/>
      <c r="CL18" s="494"/>
      <c r="CM18" s="494"/>
      <c r="CN18" s="494"/>
      <c r="CO18" s="494"/>
      <c r="CP18" s="494"/>
      <c r="CQ18" s="494"/>
      <c r="CR18" s="494"/>
      <c r="CS18" s="495"/>
      <c r="CT18" s="384"/>
      <c r="CU18" s="385"/>
      <c r="CV18" s="385"/>
      <c r="CW18" s="385"/>
      <c r="CX18" s="385"/>
      <c r="CY18" s="385"/>
      <c r="CZ18" s="385"/>
      <c r="DA18" s="386"/>
      <c r="DB18" s="384"/>
      <c r="DC18" s="385"/>
      <c r="DD18" s="385"/>
      <c r="DE18" s="385"/>
      <c r="DF18" s="385"/>
      <c r="DG18" s="385"/>
      <c r="DH18" s="385"/>
      <c r="DI18" s="386"/>
      <c r="DJ18" s="139"/>
      <c r="DK18" s="139"/>
      <c r="DL18" s="139"/>
      <c r="DM18" s="139"/>
      <c r="DN18" s="139"/>
      <c r="DO18" s="139"/>
    </row>
    <row r="19" spans="1:119" ht="18.75" customHeight="1" thickBot="1">
      <c r="A19" s="140"/>
      <c r="B19" s="498" t="s">
        <v>142</v>
      </c>
      <c r="C19" s="430"/>
      <c r="D19" s="430"/>
      <c r="E19" s="499"/>
      <c r="F19" s="499"/>
      <c r="G19" s="499"/>
      <c r="H19" s="499"/>
      <c r="I19" s="499"/>
      <c r="J19" s="499"/>
      <c r="K19" s="499"/>
      <c r="L19" s="507">
        <v>213</v>
      </c>
      <c r="M19" s="507"/>
      <c r="N19" s="507"/>
      <c r="O19" s="507"/>
      <c r="P19" s="507"/>
      <c r="Q19" s="507"/>
      <c r="R19" s="508"/>
      <c r="S19" s="508"/>
      <c r="T19" s="508"/>
      <c r="U19" s="508"/>
      <c r="V19" s="509"/>
      <c r="W19" s="344"/>
      <c r="X19" s="345"/>
      <c r="Y19" s="345"/>
      <c r="Z19" s="345"/>
      <c r="AA19" s="345"/>
      <c r="AB19" s="345"/>
      <c r="AC19" s="351"/>
      <c r="AD19" s="351"/>
      <c r="AE19" s="351"/>
      <c r="AF19" s="351"/>
      <c r="AG19" s="351"/>
      <c r="AH19" s="351"/>
      <c r="AI19" s="351"/>
      <c r="AJ19" s="351"/>
      <c r="AK19" s="351"/>
      <c r="AL19" s="352"/>
      <c r="AM19" s="416"/>
      <c r="AN19" s="417"/>
      <c r="AO19" s="417"/>
      <c r="AP19" s="417"/>
      <c r="AQ19" s="417"/>
      <c r="AR19" s="417"/>
      <c r="AS19" s="417"/>
      <c r="AT19" s="418"/>
      <c r="AU19" s="419"/>
      <c r="AV19" s="420"/>
      <c r="AW19" s="420"/>
      <c r="AX19" s="420"/>
      <c r="AY19" s="421" t="s">
        <v>143</v>
      </c>
      <c r="AZ19" s="422"/>
      <c r="BA19" s="422"/>
      <c r="BB19" s="422"/>
      <c r="BC19" s="422"/>
      <c r="BD19" s="422"/>
      <c r="BE19" s="422"/>
      <c r="BF19" s="422"/>
      <c r="BG19" s="422"/>
      <c r="BH19" s="422"/>
      <c r="BI19" s="422"/>
      <c r="BJ19" s="422"/>
      <c r="BK19" s="422"/>
      <c r="BL19" s="422"/>
      <c r="BM19" s="423"/>
      <c r="BN19" s="387">
        <v>13035299</v>
      </c>
      <c r="BO19" s="388"/>
      <c r="BP19" s="388"/>
      <c r="BQ19" s="388"/>
      <c r="BR19" s="388"/>
      <c r="BS19" s="388"/>
      <c r="BT19" s="388"/>
      <c r="BU19" s="389"/>
      <c r="BV19" s="387">
        <v>13129016</v>
      </c>
      <c r="BW19" s="388"/>
      <c r="BX19" s="388"/>
      <c r="BY19" s="388"/>
      <c r="BZ19" s="388"/>
      <c r="CA19" s="388"/>
      <c r="CB19" s="388"/>
      <c r="CC19" s="389"/>
      <c r="CD19" s="154"/>
      <c r="CE19" s="494"/>
      <c r="CF19" s="494"/>
      <c r="CG19" s="494"/>
      <c r="CH19" s="494"/>
      <c r="CI19" s="494"/>
      <c r="CJ19" s="494"/>
      <c r="CK19" s="494"/>
      <c r="CL19" s="494"/>
      <c r="CM19" s="494"/>
      <c r="CN19" s="494"/>
      <c r="CO19" s="494"/>
      <c r="CP19" s="494"/>
      <c r="CQ19" s="494"/>
      <c r="CR19" s="494"/>
      <c r="CS19" s="495"/>
      <c r="CT19" s="384"/>
      <c r="CU19" s="385"/>
      <c r="CV19" s="385"/>
      <c r="CW19" s="385"/>
      <c r="CX19" s="385"/>
      <c r="CY19" s="385"/>
      <c r="CZ19" s="385"/>
      <c r="DA19" s="386"/>
      <c r="DB19" s="384"/>
      <c r="DC19" s="385"/>
      <c r="DD19" s="385"/>
      <c r="DE19" s="385"/>
      <c r="DF19" s="385"/>
      <c r="DG19" s="385"/>
      <c r="DH19" s="385"/>
      <c r="DI19" s="386"/>
      <c r="DJ19" s="139"/>
      <c r="DK19" s="139"/>
      <c r="DL19" s="139"/>
      <c r="DM19" s="139"/>
      <c r="DN19" s="139"/>
      <c r="DO19" s="139"/>
    </row>
    <row r="20" spans="1:119" ht="18.75" customHeight="1" thickBot="1">
      <c r="A20" s="140"/>
      <c r="B20" s="498" t="s">
        <v>144</v>
      </c>
      <c r="C20" s="430"/>
      <c r="D20" s="430"/>
      <c r="E20" s="499"/>
      <c r="F20" s="499"/>
      <c r="G20" s="499"/>
      <c r="H20" s="499"/>
      <c r="I20" s="499"/>
      <c r="J20" s="499"/>
      <c r="K20" s="499"/>
      <c r="L20" s="507">
        <v>10477</v>
      </c>
      <c r="M20" s="507"/>
      <c r="N20" s="507"/>
      <c r="O20" s="507"/>
      <c r="P20" s="507"/>
      <c r="Q20" s="507"/>
      <c r="R20" s="508"/>
      <c r="S20" s="508"/>
      <c r="T20" s="508"/>
      <c r="U20" s="508"/>
      <c r="V20" s="509"/>
      <c r="W20" s="405"/>
      <c r="X20" s="406"/>
      <c r="Y20" s="406"/>
      <c r="Z20" s="406"/>
      <c r="AA20" s="406"/>
      <c r="AB20" s="406"/>
      <c r="AC20" s="483"/>
      <c r="AD20" s="483"/>
      <c r="AE20" s="483"/>
      <c r="AF20" s="483"/>
      <c r="AG20" s="483"/>
      <c r="AH20" s="483"/>
      <c r="AI20" s="483"/>
      <c r="AJ20" s="483"/>
      <c r="AK20" s="483"/>
      <c r="AL20" s="484"/>
      <c r="AM20" s="510"/>
      <c r="AN20" s="442"/>
      <c r="AO20" s="442"/>
      <c r="AP20" s="442"/>
      <c r="AQ20" s="442"/>
      <c r="AR20" s="442"/>
      <c r="AS20" s="442"/>
      <c r="AT20" s="443"/>
      <c r="AU20" s="511"/>
      <c r="AV20" s="512"/>
      <c r="AW20" s="512"/>
      <c r="AX20" s="513"/>
      <c r="AY20" s="421"/>
      <c r="AZ20" s="422"/>
      <c r="BA20" s="422"/>
      <c r="BB20" s="422"/>
      <c r="BC20" s="422"/>
      <c r="BD20" s="422"/>
      <c r="BE20" s="422"/>
      <c r="BF20" s="422"/>
      <c r="BG20" s="422"/>
      <c r="BH20" s="422"/>
      <c r="BI20" s="422"/>
      <c r="BJ20" s="422"/>
      <c r="BK20" s="422"/>
      <c r="BL20" s="422"/>
      <c r="BM20" s="423"/>
      <c r="BN20" s="387"/>
      <c r="BO20" s="388"/>
      <c r="BP20" s="388"/>
      <c r="BQ20" s="388"/>
      <c r="BR20" s="388"/>
      <c r="BS20" s="388"/>
      <c r="BT20" s="388"/>
      <c r="BU20" s="389"/>
      <c r="BV20" s="387"/>
      <c r="BW20" s="388"/>
      <c r="BX20" s="388"/>
      <c r="BY20" s="388"/>
      <c r="BZ20" s="388"/>
      <c r="CA20" s="388"/>
      <c r="CB20" s="388"/>
      <c r="CC20" s="389"/>
      <c r="CD20" s="154"/>
      <c r="CE20" s="494"/>
      <c r="CF20" s="494"/>
      <c r="CG20" s="494"/>
      <c r="CH20" s="494"/>
      <c r="CI20" s="494"/>
      <c r="CJ20" s="494"/>
      <c r="CK20" s="494"/>
      <c r="CL20" s="494"/>
      <c r="CM20" s="494"/>
      <c r="CN20" s="494"/>
      <c r="CO20" s="494"/>
      <c r="CP20" s="494"/>
      <c r="CQ20" s="494"/>
      <c r="CR20" s="494"/>
      <c r="CS20" s="495"/>
      <c r="CT20" s="384"/>
      <c r="CU20" s="385"/>
      <c r="CV20" s="385"/>
      <c r="CW20" s="385"/>
      <c r="CX20" s="385"/>
      <c r="CY20" s="385"/>
      <c r="CZ20" s="385"/>
      <c r="DA20" s="386"/>
      <c r="DB20" s="384"/>
      <c r="DC20" s="385"/>
      <c r="DD20" s="385"/>
      <c r="DE20" s="385"/>
      <c r="DF20" s="385"/>
      <c r="DG20" s="385"/>
      <c r="DH20" s="385"/>
      <c r="DI20" s="386"/>
      <c r="DJ20" s="139"/>
      <c r="DK20" s="139"/>
      <c r="DL20" s="139"/>
      <c r="DM20" s="139"/>
      <c r="DN20" s="139"/>
      <c r="DO20" s="139"/>
    </row>
    <row r="21" spans="1:119" ht="18.75" customHeight="1">
      <c r="A21" s="140"/>
      <c r="B21" s="514" t="s">
        <v>145</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6"/>
      <c r="AY21" s="421"/>
      <c r="AZ21" s="422"/>
      <c r="BA21" s="422"/>
      <c r="BB21" s="422"/>
      <c r="BC21" s="422"/>
      <c r="BD21" s="422"/>
      <c r="BE21" s="422"/>
      <c r="BF21" s="422"/>
      <c r="BG21" s="422"/>
      <c r="BH21" s="422"/>
      <c r="BI21" s="422"/>
      <c r="BJ21" s="422"/>
      <c r="BK21" s="422"/>
      <c r="BL21" s="422"/>
      <c r="BM21" s="423"/>
      <c r="BN21" s="387"/>
      <c r="BO21" s="388"/>
      <c r="BP21" s="388"/>
      <c r="BQ21" s="388"/>
      <c r="BR21" s="388"/>
      <c r="BS21" s="388"/>
      <c r="BT21" s="388"/>
      <c r="BU21" s="389"/>
      <c r="BV21" s="387"/>
      <c r="BW21" s="388"/>
      <c r="BX21" s="388"/>
      <c r="BY21" s="388"/>
      <c r="BZ21" s="388"/>
      <c r="CA21" s="388"/>
      <c r="CB21" s="388"/>
      <c r="CC21" s="389"/>
      <c r="CD21" s="154"/>
      <c r="CE21" s="494"/>
      <c r="CF21" s="494"/>
      <c r="CG21" s="494"/>
      <c r="CH21" s="494"/>
      <c r="CI21" s="494"/>
      <c r="CJ21" s="494"/>
      <c r="CK21" s="494"/>
      <c r="CL21" s="494"/>
      <c r="CM21" s="494"/>
      <c r="CN21" s="494"/>
      <c r="CO21" s="494"/>
      <c r="CP21" s="494"/>
      <c r="CQ21" s="494"/>
      <c r="CR21" s="494"/>
      <c r="CS21" s="495"/>
      <c r="CT21" s="384"/>
      <c r="CU21" s="385"/>
      <c r="CV21" s="385"/>
      <c r="CW21" s="385"/>
      <c r="CX21" s="385"/>
      <c r="CY21" s="385"/>
      <c r="CZ21" s="385"/>
      <c r="DA21" s="386"/>
      <c r="DB21" s="384"/>
      <c r="DC21" s="385"/>
      <c r="DD21" s="385"/>
      <c r="DE21" s="385"/>
      <c r="DF21" s="385"/>
      <c r="DG21" s="385"/>
      <c r="DH21" s="385"/>
      <c r="DI21" s="386"/>
      <c r="DJ21" s="139"/>
      <c r="DK21" s="139"/>
      <c r="DL21" s="139"/>
      <c r="DM21" s="139"/>
      <c r="DN21" s="139"/>
      <c r="DO21" s="139"/>
    </row>
    <row r="22" spans="1:119" ht="18.75" customHeight="1" thickBot="1">
      <c r="A22" s="140"/>
      <c r="B22" s="517" t="s">
        <v>146</v>
      </c>
      <c r="C22" s="518"/>
      <c r="D22" s="519"/>
      <c r="E22" s="399" t="s">
        <v>1</v>
      </c>
      <c r="F22" s="404"/>
      <c r="G22" s="404"/>
      <c r="H22" s="404"/>
      <c r="I22" s="404"/>
      <c r="J22" s="404"/>
      <c r="K22" s="394"/>
      <c r="L22" s="399" t="s">
        <v>147</v>
      </c>
      <c r="M22" s="404"/>
      <c r="N22" s="404"/>
      <c r="O22" s="404"/>
      <c r="P22" s="394"/>
      <c r="Q22" s="526" t="s">
        <v>148</v>
      </c>
      <c r="R22" s="527"/>
      <c r="S22" s="527"/>
      <c r="T22" s="527"/>
      <c r="U22" s="527"/>
      <c r="V22" s="528"/>
      <c r="W22" s="532" t="s">
        <v>149</v>
      </c>
      <c r="X22" s="518"/>
      <c r="Y22" s="519"/>
      <c r="Z22" s="399" t="s">
        <v>1</v>
      </c>
      <c r="AA22" s="404"/>
      <c r="AB22" s="404"/>
      <c r="AC22" s="404"/>
      <c r="AD22" s="404"/>
      <c r="AE22" s="404"/>
      <c r="AF22" s="404"/>
      <c r="AG22" s="394"/>
      <c r="AH22" s="545" t="s">
        <v>150</v>
      </c>
      <c r="AI22" s="404"/>
      <c r="AJ22" s="404"/>
      <c r="AK22" s="404"/>
      <c r="AL22" s="394"/>
      <c r="AM22" s="545" t="s">
        <v>151</v>
      </c>
      <c r="AN22" s="546"/>
      <c r="AO22" s="546"/>
      <c r="AP22" s="546"/>
      <c r="AQ22" s="546"/>
      <c r="AR22" s="547"/>
      <c r="AS22" s="526" t="s">
        <v>148</v>
      </c>
      <c r="AT22" s="527"/>
      <c r="AU22" s="527"/>
      <c r="AV22" s="527"/>
      <c r="AW22" s="527"/>
      <c r="AX22" s="551"/>
      <c r="AY22" s="553"/>
      <c r="AZ22" s="554"/>
      <c r="BA22" s="554"/>
      <c r="BB22" s="554"/>
      <c r="BC22" s="554"/>
      <c r="BD22" s="554"/>
      <c r="BE22" s="554"/>
      <c r="BF22" s="554"/>
      <c r="BG22" s="554"/>
      <c r="BH22" s="554"/>
      <c r="BI22" s="554"/>
      <c r="BJ22" s="554"/>
      <c r="BK22" s="554"/>
      <c r="BL22" s="554"/>
      <c r="BM22" s="555"/>
      <c r="BN22" s="556"/>
      <c r="BO22" s="557"/>
      <c r="BP22" s="557"/>
      <c r="BQ22" s="557"/>
      <c r="BR22" s="557"/>
      <c r="BS22" s="557"/>
      <c r="BT22" s="557"/>
      <c r="BU22" s="558"/>
      <c r="BV22" s="556"/>
      <c r="BW22" s="557"/>
      <c r="BX22" s="557"/>
      <c r="BY22" s="557"/>
      <c r="BZ22" s="557"/>
      <c r="CA22" s="557"/>
      <c r="CB22" s="557"/>
      <c r="CC22" s="558"/>
      <c r="CD22" s="154"/>
      <c r="CE22" s="494"/>
      <c r="CF22" s="494"/>
      <c r="CG22" s="494"/>
      <c r="CH22" s="494"/>
      <c r="CI22" s="494"/>
      <c r="CJ22" s="494"/>
      <c r="CK22" s="494"/>
      <c r="CL22" s="494"/>
      <c r="CM22" s="494"/>
      <c r="CN22" s="494"/>
      <c r="CO22" s="494"/>
      <c r="CP22" s="494"/>
      <c r="CQ22" s="494"/>
      <c r="CR22" s="494"/>
      <c r="CS22" s="495"/>
      <c r="CT22" s="384"/>
      <c r="CU22" s="385"/>
      <c r="CV22" s="385"/>
      <c r="CW22" s="385"/>
      <c r="CX22" s="385"/>
      <c r="CY22" s="385"/>
      <c r="CZ22" s="385"/>
      <c r="DA22" s="386"/>
      <c r="DB22" s="384"/>
      <c r="DC22" s="385"/>
      <c r="DD22" s="385"/>
      <c r="DE22" s="385"/>
      <c r="DF22" s="385"/>
      <c r="DG22" s="385"/>
      <c r="DH22" s="385"/>
      <c r="DI22" s="386"/>
      <c r="DJ22" s="139"/>
      <c r="DK22" s="139"/>
      <c r="DL22" s="139"/>
      <c r="DM22" s="139"/>
      <c r="DN22" s="139"/>
      <c r="DO22" s="139"/>
    </row>
    <row r="23" spans="1:119" ht="18.75" customHeight="1">
      <c r="A23" s="140"/>
      <c r="B23" s="520"/>
      <c r="C23" s="521"/>
      <c r="D23" s="522"/>
      <c r="E23" s="373"/>
      <c r="F23" s="378"/>
      <c r="G23" s="378"/>
      <c r="H23" s="378"/>
      <c r="I23" s="378"/>
      <c r="J23" s="378"/>
      <c r="K23" s="367"/>
      <c r="L23" s="373"/>
      <c r="M23" s="378"/>
      <c r="N23" s="378"/>
      <c r="O23" s="378"/>
      <c r="P23" s="367"/>
      <c r="Q23" s="529"/>
      <c r="R23" s="530"/>
      <c r="S23" s="530"/>
      <c r="T23" s="530"/>
      <c r="U23" s="530"/>
      <c r="V23" s="531"/>
      <c r="W23" s="533"/>
      <c r="X23" s="521"/>
      <c r="Y23" s="522"/>
      <c r="Z23" s="373"/>
      <c r="AA23" s="378"/>
      <c r="AB23" s="378"/>
      <c r="AC23" s="378"/>
      <c r="AD23" s="378"/>
      <c r="AE23" s="378"/>
      <c r="AF23" s="378"/>
      <c r="AG23" s="367"/>
      <c r="AH23" s="373"/>
      <c r="AI23" s="378"/>
      <c r="AJ23" s="378"/>
      <c r="AK23" s="378"/>
      <c r="AL23" s="367"/>
      <c r="AM23" s="548"/>
      <c r="AN23" s="549"/>
      <c r="AO23" s="549"/>
      <c r="AP23" s="549"/>
      <c r="AQ23" s="549"/>
      <c r="AR23" s="550"/>
      <c r="AS23" s="529"/>
      <c r="AT23" s="530"/>
      <c r="AU23" s="530"/>
      <c r="AV23" s="530"/>
      <c r="AW23" s="530"/>
      <c r="AX23" s="552"/>
      <c r="AY23" s="347" t="s">
        <v>152</v>
      </c>
      <c r="AZ23" s="348"/>
      <c r="BA23" s="348"/>
      <c r="BB23" s="348"/>
      <c r="BC23" s="348"/>
      <c r="BD23" s="348"/>
      <c r="BE23" s="348"/>
      <c r="BF23" s="348"/>
      <c r="BG23" s="348"/>
      <c r="BH23" s="348"/>
      <c r="BI23" s="348"/>
      <c r="BJ23" s="348"/>
      <c r="BK23" s="348"/>
      <c r="BL23" s="348"/>
      <c r="BM23" s="349"/>
      <c r="BN23" s="387">
        <v>17632032</v>
      </c>
      <c r="BO23" s="388"/>
      <c r="BP23" s="388"/>
      <c r="BQ23" s="388"/>
      <c r="BR23" s="388"/>
      <c r="BS23" s="388"/>
      <c r="BT23" s="388"/>
      <c r="BU23" s="389"/>
      <c r="BV23" s="387">
        <v>17042402</v>
      </c>
      <c r="BW23" s="388"/>
      <c r="BX23" s="388"/>
      <c r="BY23" s="388"/>
      <c r="BZ23" s="388"/>
      <c r="CA23" s="388"/>
      <c r="CB23" s="388"/>
      <c r="CC23" s="389"/>
      <c r="CD23" s="154"/>
      <c r="CE23" s="494"/>
      <c r="CF23" s="494"/>
      <c r="CG23" s="494"/>
      <c r="CH23" s="494"/>
      <c r="CI23" s="494"/>
      <c r="CJ23" s="494"/>
      <c r="CK23" s="494"/>
      <c r="CL23" s="494"/>
      <c r="CM23" s="494"/>
      <c r="CN23" s="494"/>
      <c r="CO23" s="494"/>
      <c r="CP23" s="494"/>
      <c r="CQ23" s="494"/>
      <c r="CR23" s="494"/>
      <c r="CS23" s="495"/>
      <c r="CT23" s="384"/>
      <c r="CU23" s="385"/>
      <c r="CV23" s="385"/>
      <c r="CW23" s="385"/>
      <c r="CX23" s="385"/>
      <c r="CY23" s="385"/>
      <c r="CZ23" s="385"/>
      <c r="DA23" s="386"/>
      <c r="DB23" s="384"/>
      <c r="DC23" s="385"/>
      <c r="DD23" s="385"/>
      <c r="DE23" s="385"/>
      <c r="DF23" s="385"/>
      <c r="DG23" s="385"/>
      <c r="DH23" s="385"/>
      <c r="DI23" s="386"/>
      <c r="DJ23" s="139"/>
      <c r="DK23" s="139"/>
      <c r="DL23" s="139"/>
      <c r="DM23" s="139"/>
      <c r="DN23" s="139"/>
      <c r="DO23" s="139"/>
    </row>
    <row r="24" spans="1:119" ht="18.75" customHeight="1" thickBot="1">
      <c r="A24" s="140"/>
      <c r="B24" s="520"/>
      <c r="C24" s="521"/>
      <c r="D24" s="522"/>
      <c r="E24" s="437" t="s">
        <v>153</v>
      </c>
      <c r="F24" s="417"/>
      <c r="G24" s="417"/>
      <c r="H24" s="417"/>
      <c r="I24" s="417"/>
      <c r="J24" s="417"/>
      <c r="K24" s="418"/>
      <c r="L24" s="438">
        <v>1</v>
      </c>
      <c r="M24" s="439"/>
      <c r="N24" s="439"/>
      <c r="O24" s="439"/>
      <c r="P24" s="478"/>
      <c r="Q24" s="438">
        <v>8010</v>
      </c>
      <c r="R24" s="439"/>
      <c r="S24" s="439"/>
      <c r="T24" s="439"/>
      <c r="U24" s="439"/>
      <c r="V24" s="478"/>
      <c r="W24" s="533"/>
      <c r="X24" s="521"/>
      <c r="Y24" s="522"/>
      <c r="Z24" s="437" t="s">
        <v>154</v>
      </c>
      <c r="AA24" s="417"/>
      <c r="AB24" s="417"/>
      <c r="AC24" s="417"/>
      <c r="AD24" s="417"/>
      <c r="AE24" s="417"/>
      <c r="AF24" s="417"/>
      <c r="AG24" s="418"/>
      <c r="AH24" s="438">
        <v>277</v>
      </c>
      <c r="AI24" s="439"/>
      <c r="AJ24" s="439"/>
      <c r="AK24" s="439"/>
      <c r="AL24" s="478"/>
      <c r="AM24" s="438">
        <v>834324</v>
      </c>
      <c r="AN24" s="439"/>
      <c r="AO24" s="439"/>
      <c r="AP24" s="439"/>
      <c r="AQ24" s="439"/>
      <c r="AR24" s="478"/>
      <c r="AS24" s="438">
        <v>3012</v>
      </c>
      <c r="AT24" s="439"/>
      <c r="AU24" s="439"/>
      <c r="AV24" s="439"/>
      <c r="AW24" s="439"/>
      <c r="AX24" s="440"/>
      <c r="AY24" s="553" t="s">
        <v>155</v>
      </c>
      <c r="AZ24" s="554"/>
      <c r="BA24" s="554"/>
      <c r="BB24" s="554"/>
      <c r="BC24" s="554"/>
      <c r="BD24" s="554"/>
      <c r="BE24" s="554"/>
      <c r="BF24" s="554"/>
      <c r="BG24" s="554"/>
      <c r="BH24" s="554"/>
      <c r="BI24" s="554"/>
      <c r="BJ24" s="554"/>
      <c r="BK24" s="554"/>
      <c r="BL24" s="554"/>
      <c r="BM24" s="555"/>
      <c r="BN24" s="387">
        <v>10345375</v>
      </c>
      <c r="BO24" s="388"/>
      <c r="BP24" s="388"/>
      <c r="BQ24" s="388"/>
      <c r="BR24" s="388"/>
      <c r="BS24" s="388"/>
      <c r="BT24" s="388"/>
      <c r="BU24" s="389"/>
      <c r="BV24" s="387">
        <v>11271847</v>
      </c>
      <c r="BW24" s="388"/>
      <c r="BX24" s="388"/>
      <c r="BY24" s="388"/>
      <c r="BZ24" s="388"/>
      <c r="CA24" s="388"/>
      <c r="CB24" s="388"/>
      <c r="CC24" s="389"/>
      <c r="CD24" s="154"/>
      <c r="CE24" s="494"/>
      <c r="CF24" s="494"/>
      <c r="CG24" s="494"/>
      <c r="CH24" s="494"/>
      <c r="CI24" s="494"/>
      <c r="CJ24" s="494"/>
      <c r="CK24" s="494"/>
      <c r="CL24" s="494"/>
      <c r="CM24" s="494"/>
      <c r="CN24" s="494"/>
      <c r="CO24" s="494"/>
      <c r="CP24" s="494"/>
      <c r="CQ24" s="494"/>
      <c r="CR24" s="494"/>
      <c r="CS24" s="495"/>
      <c r="CT24" s="384"/>
      <c r="CU24" s="385"/>
      <c r="CV24" s="385"/>
      <c r="CW24" s="385"/>
      <c r="CX24" s="385"/>
      <c r="CY24" s="385"/>
      <c r="CZ24" s="385"/>
      <c r="DA24" s="386"/>
      <c r="DB24" s="384"/>
      <c r="DC24" s="385"/>
      <c r="DD24" s="385"/>
      <c r="DE24" s="385"/>
      <c r="DF24" s="385"/>
      <c r="DG24" s="385"/>
      <c r="DH24" s="385"/>
      <c r="DI24" s="386"/>
      <c r="DJ24" s="139"/>
      <c r="DK24" s="139"/>
      <c r="DL24" s="139"/>
      <c r="DM24" s="139"/>
      <c r="DN24" s="139"/>
      <c r="DO24" s="139"/>
    </row>
    <row r="25" spans="1:119" s="139" customFormat="1" ht="18.75" customHeight="1">
      <c r="A25" s="140"/>
      <c r="B25" s="520"/>
      <c r="C25" s="521"/>
      <c r="D25" s="522"/>
      <c r="E25" s="437" t="s">
        <v>156</v>
      </c>
      <c r="F25" s="417"/>
      <c r="G25" s="417"/>
      <c r="H25" s="417"/>
      <c r="I25" s="417"/>
      <c r="J25" s="417"/>
      <c r="K25" s="418"/>
      <c r="L25" s="438">
        <v>1</v>
      </c>
      <c r="M25" s="439"/>
      <c r="N25" s="439"/>
      <c r="O25" s="439"/>
      <c r="P25" s="478"/>
      <c r="Q25" s="438">
        <v>5970</v>
      </c>
      <c r="R25" s="439"/>
      <c r="S25" s="439"/>
      <c r="T25" s="439"/>
      <c r="U25" s="439"/>
      <c r="V25" s="478"/>
      <c r="W25" s="533"/>
      <c r="X25" s="521"/>
      <c r="Y25" s="522"/>
      <c r="Z25" s="437" t="s">
        <v>157</v>
      </c>
      <c r="AA25" s="417"/>
      <c r="AB25" s="417"/>
      <c r="AC25" s="417"/>
      <c r="AD25" s="417"/>
      <c r="AE25" s="417"/>
      <c r="AF25" s="417"/>
      <c r="AG25" s="418"/>
      <c r="AH25" s="438" t="s">
        <v>121</v>
      </c>
      <c r="AI25" s="439"/>
      <c r="AJ25" s="439"/>
      <c r="AK25" s="439"/>
      <c r="AL25" s="478"/>
      <c r="AM25" s="438" t="s">
        <v>121</v>
      </c>
      <c r="AN25" s="439"/>
      <c r="AO25" s="439"/>
      <c r="AP25" s="439"/>
      <c r="AQ25" s="439"/>
      <c r="AR25" s="478"/>
      <c r="AS25" s="438" t="s">
        <v>121</v>
      </c>
      <c r="AT25" s="439"/>
      <c r="AU25" s="439"/>
      <c r="AV25" s="439"/>
      <c r="AW25" s="439"/>
      <c r="AX25" s="440"/>
      <c r="AY25" s="347" t="s">
        <v>158</v>
      </c>
      <c r="AZ25" s="348"/>
      <c r="BA25" s="348"/>
      <c r="BB25" s="348"/>
      <c r="BC25" s="348"/>
      <c r="BD25" s="348"/>
      <c r="BE25" s="348"/>
      <c r="BF25" s="348"/>
      <c r="BG25" s="348"/>
      <c r="BH25" s="348"/>
      <c r="BI25" s="348"/>
      <c r="BJ25" s="348"/>
      <c r="BK25" s="348"/>
      <c r="BL25" s="348"/>
      <c r="BM25" s="349"/>
      <c r="BN25" s="350">
        <v>1883481</v>
      </c>
      <c r="BO25" s="351"/>
      <c r="BP25" s="351"/>
      <c r="BQ25" s="351"/>
      <c r="BR25" s="351"/>
      <c r="BS25" s="351"/>
      <c r="BT25" s="351"/>
      <c r="BU25" s="352"/>
      <c r="BV25" s="350">
        <v>1811199</v>
      </c>
      <c r="BW25" s="351"/>
      <c r="BX25" s="351"/>
      <c r="BY25" s="351"/>
      <c r="BZ25" s="351"/>
      <c r="CA25" s="351"/>
      <c r="CB25" s="351"/>
      <c r="CC25" s="352"/>
      <c r="CD25" s="154"/>
      <c r="CE25" s="494"/>
      <c r="CF25" s="494"/>
      <c r="CG25" s="494"/>
      <c r="CH25" s="494"/>
      <c r="CI25" s="494"/>
      <c r="CJ25" s="494"/>
      <c r="CK25" s="494"/>
      <c r="CL25" s="494"/>
      <c r="CM25" s="494"/>
      <c r="CN25" s="494"/>
      <c r="CO25" s="494"/>
      <c r="CP25" s="494"/>
      <c r="CQ25" s="494"/>
      <c r="CR25" s="494"/>
      <c r="CS25" s="495"/>
      <c r="CT25" s="384"/>
      <c r="CU25" s="385"/>
      <c r="CV25" s="385"/>
      <c r="CW25" s="385"/>
      <c r="CX25" s="385"/>
      <c r="CY25" s="385"/>
      <c r="CZ25" s="385"/>
      <c r="DA25" s="386"/>
      <c r="DB25" s="384"/>
      <c r="DC25" s="385"/>
      <c r="DD25" s="385"/>
      <c r="DE25" s="385"/>
      <c r="DF25" s="385"/>
      <c r="DG25" s="385"/>
      <c r="DH25" s="385"/>
      <c r="DI25" s="386"/>
    </row>
    <row r="26" spans="1:119" s="139" customFormat="1" ht="18.75" customHeight="1">
      <c r="A26" s="140"/>
      <c r="B26" s="520"/>
      <c r="C26" s="521"/>
      <c r="D26" s="522"/>
      <c r="E26" s="437" t="s">
        <v>159</v>
      </c>
      <c r="F26" s="417"/>
      <c r="G26" s="417"/>
      <c r="H26" s="417"/>
      <c r="I26" s="417"/>
      <c r="J26" s="417"/>
      <c r="K26" s="418"/>
      <c r="L26" s="438">
        <v>1</v>
      </c>
      <c r="M26" s="439"/>
      <c r="N26" s="439"/>
      <c r="O26" s="439"/>
      <c r="P26" s="478"/>
      <c r="Q26" s="438">
        <v>5460</v>
      </c>
      <c r="R26" s="439"/>
      <c r="S26" s="439"/>
      <c r="T26" s="439"/>
      <c r="U26" s="439"/>
      <c r="V26" s="478"/>
      <c r="W26" s="533"/>
      <c r="X26" s="521"/>
      <c r="Y26" s="522"/>
      <c r="Z26" s="437" t="s">
        <v>160</v>
      </c>
      <c r="AA26" s="543"/>
      <c r="AB26" s="543"/>
      <c r="AC26" s="543"/>
      <c r="AD26" s="543"/>
      <c r="AE26" s="543"/>
      <c r="AF26" s="543"/>
      <c r="AG26" s="544"/>
      <c r="AH26" s="438">
        <v>19</v>
      </c>
      <c r="AI26" s="439"/>
      <c r="AJ26" s="439"/>
      <c r="AK26" s="439"/>
      <c r="AL26" s="478"/>
      <c r="AM26" s="438">
        <v>57893</v>
      </c>
      <c r="AN26" s="439"/>
      <c r="AO26" s="439"/>
      <c r="AP26" s="439"/>
      <c r="AQ26" s="439"/>
      <c r="AR26" s="478"/>
      <c r="AS26" s="438">
        <v>3047</v>
      </c>
      <c r="AT26" s="439"/>
      <c r="AU26" s="439"/>
      <c r="AV26" s="439"/>
      <c r="AW26" s="439"/>
      <c r="AX26" s="440"/>
      <c r="AY26" s="390" t="s">
        <v>161</v>
      </c>
      <c r="AZ26" s="391"/>
      <c r="BA26" s="391"/>
      <c r="BB26" s="391"/>
      <c r="BC26" s="391"/>
      <c r="BD26" s="391"/>
      <c r="BE26" s="391"/>
      <c r="BF26" s="391"/>
      <c r="BG26" s="391"/>
      <c r="BH26" s="391"/>
      <c r="BI26" s="391"/>
      <c r="BJ26" s="391"/>
      <c r="BK26" s="391"/>
      <c r="BL26" s="391"/>
      <c r="BM26" s="392"/>
      <c r="BN26" s="387" t="s">
        <v>121</v>
      </c>
      <c r="BO26" s="388"/>
      <c r="BP26" s="388"/>
      <c r="BQ26" s="388"/>
      <c r="BR26" s="388"/>
      <c r="BS26" s="388"/>
      <c r="BT26" s="388"/>
      <c r="BU26" s="389"/>
      <c r="BV26" s="387" t="s">
        <v>121</v>
      </c>
      <c r="BW26" s="388"/>
      <c r="BX26" s="388"/>
      <c r="BY26" s="388"/>
      <c r="BZ26" s="388"/>
      <c r="CA26" s="388"/>
      <c r="CB26" s="388"/>
      <c r="CC26" s="389"/>
      <c r="CD26" s="154"/>
      <c r="CE26" s="494"/>
      <c r="CF26" s="494"/>
      <c r="CG26" s="494"/>
      <c r="CH26" s="494"/>
      <c r="CI26" s="494"/>
      <c r="CJ26" s="494"/>
      <c r="CK26" s="494"/>
      <c r="CL26" s="494"/>
      <c r="CM26" s="494"/>
      <c r="CN26" s="494"/>
      <c r="CO26" s="494"/>
      <c r="CP26" s="494"/>
      <c r="CQ26" s="494"/>
      <c r="CR26" s="494"/>
      <c r="CS26" s="495"/>
      <c r="CT26" s="384"/>
      <c r="CU26" s="385"/>
      <c r="CV26" s="385"/>
      <c r="CW26" s="385"/>
      <c r="CX26" s="385"/>
      <c r="CY26" s="385"/>
      <c r="CZ26" s="385"/>
      <c r="DA26" s="386"/>
      <c r="DB26" s="384"/>
      <c r="DC26" s="385"/>
      <c r="DD26" s="385"/>
      <c r="DE26" s="385"/>
      <c r="DF26" s="385"/>
      <c r="DG26" s="385"/>
      <c r="DH26" s="385"/>
      <c r="DI26" s="386"/>
    </row>
    <row r="27" spans="1:119" ht="18.75" customHeight="1" thickBot="1">
      <c r="A27" s="140"/>
      <c r="B27" s="520"/>
      <c r="C27" s="521"/>
      <c r="D27" s="522"/>
      <c r="E27" s="437" t="s">
        <v>162</v>
      </c>
      <c r="F27" s="417"/>
      <c r="G27" s="417"/>
      <c r="H27" s="417"/>
      <c r="I27" s="417"/>
      <c r="J27" s="417"/>
      <c r="K27" s="418"/>
      <c r="L27" s="438">
        <v>1</v>
      </c>
      <c r="M27" s="439"/>
      <c r="N27" s="439"/>
      <c r="O27" s="439"/>
      <c r="P27" s="478"/>
      <c r="Q27" s="438">
        <v>3630</v>
      </c>
      <c r="R27" s="439"/>
      <c r="S27" s="439"/>
      <c r="T27" s="439"/>
      <c r="U27" s="439"/>
      <c r="V27" s="478"/>
      <c r="W27" s="533"/>
      <c r="X27" s="521"/>
      <c r="Y27" s="522"/>
      <c r="Z27" s="437" t="s">
        <v>163</v>
      </c>
      <c r="AA27" s="417"/>
      <c r="AB27" s="417"/>
      <c r="AC27" s="417"/>
      <c r="AD27" s="417"/>
      <c r="AE27" s="417"/>
      <c r="AF27" s="417"/>
      <c r="AG27" s="418"/>
      <c r="AH27" s="438" t="s">
        <v>121</v>
      </c>
      <c r="AI27" s="439"/>
      <c r="AJ27" s="439"/>
      <c r="AK27" s="439"/>
      <c r="AL27" s="478"/>
      <c r="AM27" s="438" t="s">
        <v>121</v>
      </c>
      <c r="AN27" s="439"/>
      <c r="AO27" s="439"/>
      <c r="AP27" s="439"/>
      <c r="AQ27" s="439"/>
      <c r="AR27" s="478"/>
      <c r="AS27" s="438" t="s">
        <v>121</v>
      </c>
      <c r="AT27" s="439"/>
      <c r="AU27" s="439"/>
      <c r="AV27" s="439"/>
      <c r="AW27" s="439"/>
      <c r="AX27" s="440"/>
      <c r="AY27" s="479" t="s">
        <v>164</v>
      </c>
      <c r="AZ27" s="480"/>
      <c r="BA27" s="480"/>
      <c r="BB27" s="480"/>
      <c r="BC27" s="480"/>
      <c r="BD27" s="480"/>
      <c r="BE27" s="480"/>
      <c r="BF27" s="480"/>
      <c r="BG27" s="480"/>
      <c r="BH27" s="480"/>
      <c r="BI27" s="480"/>
      <c r="BJ27" s="480"/>
      <c r="BK27" s="480"/>
      <c r="BL27" s="480"/>
      <c r="BM27" s="481"/>
      <c r="BN27" s="556">
        <v>344491</v>
      </c>
      <c r="BO27" s="557"/>
      <c r="BP27" s="557"/>
      <c r="BQ27" s="557"/>
      <c r="BR27" s="557"/>
      <c r="BS27" s="557"/>
      <c r="BT27" s="557"/>
      <c r="BU27" s="558"/>
      <c r="BV27" s="556">
        <v>344448</v>
      </c>
      <c r="BW27" s="557"/>
      <c r="BX27" s="557"/>
      <c r="BY27" s="557"/>
      <c r="BZ27" s="557"/>
      <c r="CA27" s="557"/>
      <c r="CB27" s="557"/>
      <c r="CC27" s="558"/>
      <c r="CD27" s="156"/>
      <c r="CE27" s="494"/>
      <c r="CF27" s="494"/>
      <c r="CG27" s="494"/>
      <c r="CH27" s="494"/>
      <c r="CI27" s="494"/>
      <c r="CJ27" s="494"/>
      <c r="CK27" s="494"/>
      <c r="CL27" s="494"/>
      <c r="CM27" s="494"/>
      <c r="CN27" s="494"/>
      <c r="CO27" s="494"/>
      <c r="CP27" s="494"/>
      <c r="CQ27" s="494"/>
      <c r="CR27" s="494"/>
      <c r="CS27" s="495"/>
      <c r="CT27" s="384"/>
      <c r="CU27" s="385"/>
      <c r="CV27" s="385"/>
      <c r="CW27" s="385"/>
      <c r="CX27" s="385"/>
      <c r="CY27" s="385"/>
      <c r="CZ27" s="385"/>
      <c r="DA27" s="386"/>
      <c r="DB27" s="384"/>
      <c r="DC27" s="385"/>
      <c r="DD27" s="385"/>
      <c r="DE27" s="385"/>
      <c r="DF27" s="385"/>
      <c r="DG27" s="385"/>
      <c r="DH27" s="385"/>
      <c r="DI27" s="386"/>
      <c r="DJ27" s="139"/>
      <c r="DK27" s="139"/>
      <c r="DL27" s="139"/>
      <c r="DM27" s="139"/>
      <c r="DN27" s="139"/>
      <c r="DO27" s="139"/>
    </row>
    <row r="28" spans="1:119" ht="18.75" customHeight="1">
      <c r="A28" s="140"/>
      <c r="B28" s="520"/>
      <c r="C28" s="521"/>
      <c r="D28" s="522"/>
      <c r="E28" s="437" t="s">
        <v>165</v>
      </c>
      <c r="F28" s="417"/>
      <c r="G28" s="417"/>
      <c r="H28" s="417"/>
      <c r="I28" s="417"/>
      <c r="J28" s="417"/>
      <c r="K28" s="418"/>
      <c r="L28" s="438">
        <v>1</v>
      </c>
      <c r="M28" s="439"/>
      <c r="N28" s="439"/>
      <c r="O28" s="439"/>
      <c r="P28" s="478"/>
      <c r="Q28" s="438">
        <v>3330</v>
      </c>
      <c r="R28" s="439"/>
      <c r="S28" s="439"/>
      <c r="T28" s="439"/>
      <c r="U28" s="439"/>
      <c r="V28" s="478"/>
      <c r="W28" s="533"/>
      <c r="X28" s="521"/>
      <c r="Y28" s="522"/>
      <c r="Z28" s="437" t="s">
        <v>166</v>
      </c>
      <c r="AA28" s="417"/>
      <c r="AB28" s="417"/>
      <c r="AC28" s="417"/>
      <c r="AD28" s="417"/>
      <c r="AE28" s="417"/>
      <c r="AF28" s="417"/>
      <c r="AG28" s="418"/>
      <c r="AH28" s="438" t="s">
        <v>121</v>
      </c>
      <c r="AI28" s="439"/>
      <c r="AJ28" s="439"/>
      <c r="AK28" s="439"/>
      <c r="AL28" s="478"/>
      <c r="AM28" s="438" t="s">
        <v>121</v>
      </c>
      <c r="AN28" s="439"/>
      <c r="AO28" s="439"/>
      <c r="AP28" s="439"/>
      <c r="AQ28" s="439"/>
      <c r="AR28" s="478"/>
      <c r="AS28" s="438" t="s">
        <v>121</v>
      </c>
      <c r="AT28" s="439"/>
      <c r="AU28" s="439"/>
      <c r="AV28" s="439"/>
      <c r="AW28" s="439"/>
      <c r="AX28" s="440"/>
      <c r="AY28" s="559" t="s">
        <v>167</v>
      </c>
      <c r="AZ28" s="560"/>
      <c r="BA28" s="560"/>
      <c r="BB28" s="561"/>
      <c r="BC28" s="347" t="s">
        <v>168</v>
      </c>
      <c r="BD28" s="348"/>
      <c r="BE28" s="348"/>
      <c r="BF28" s="348"/>
      <c r="BG28" s="348"/>
      <c r="BH28" s="348"/>
      <c r="BI28" s="348"/>
      <c r="BJ28" s="348"/>
      <c r="BK28" s="348"/>
      <c r="BL28" s="348"/>
      <c r="BM28" s="349"/>
      <c r="BN28" s="350">
        <v>3411616</v>
      </c>
      <c r="BO28" s="351"/>
      <c r="BP28" s="351"/>
      <c r="BQ28" s="351"/>
      <c r="BR28" s="351"/>
      <c r="BS28" s="351"/>
      <c r="BT28" s="351"/>
      <c r="BU28" s="352"/>
      <c r="BV28" s="350">
        <v>2940202</v>
      </c>
      <c r="BW28" s="351"/>
      <c r="BX28" s="351"/>
      <c r="BY28" s="351"/>
      <c r="BZ28" s="351"/>
      <c r="CA28" s="351"/>
      <c r="CB28" s="351"/>
      <c r="CC28" s="352"/>
      <c r="CD28" s="154"/>
      <c r="CE28" s="494"/>
      <c r="CF28" s="494"/>
      <c r="CG28" s="494"/>
      <c r="CH28" s="494"/>
      <c r="CI28" s="494"/>
      <c r="CJ28" s="494"/>
      <c r="CK28" s="494"/>
      <c r="CL28" s="494"/>
      <c r="CM28" s="494"/>
      <c r="CN28" s="494"/>
      <c r="CO28" s="494"/>
      <c r="CP28" s="494"/>
      <c r="CQ28" s="494"/>
      <c r="CR28" s="494"/>
      <c r="CS28" s="495"/>
      <c r="CT28" s="384"/>
      <c r="CU28" s="385"/>
      <c r="CV28" s="385"/>
      <c r="CW28" s="385"/>
      <c r="CX28" s="385"/>
      <c r="CY28" s="385"/>
      <c r="CZ28" s="385"/>
      <c r="DA28" s="386"/>
      <c r="DB28" s="384"/>
      <c r="DC28" s="385"/>
      <c r="DD28" s="385"/>
      <c r="DE28" s="385"/>
      <c r="DF28" s="385"/>
      <c r="DG28" s="385"/>
      <c r="DH28" s="385"/>
      <c r="DI28" s="386"/>
      <c r="DJ28" s="139"/>
      <c r="DK28" s="139"/>
      <c r="DL28" s="139"/>
      <c r="DM28" s="139"/>
      <c r="DN28" s="139"/>
      <c r="DO28" s="139"/>
    </row>
    <row r="29" spans="1:119" ht="18.75" customHeight="1">
      <c r="A29" s="140"/>
      <c r="B29" s="520"/>
      <c r="C29" s="521"/>
      <c r="D29" s="522"/>
      <c r="E29" s="437" t="s">
        <v>169</v>
      </c>
      <c r="F29" s="417"/>
      <c r="G29" s="417"/>
      <c r="H29" s="417"/>
      <c r="I29" s="417"/>
      <c r="J29" s="417"/>
      <c r="K29" s="418"/>
      <c r="L29" s="438">
        <v>14</v>
      </c>
      <c r="M29" s="439"/>
      <c r="N29" s="439"/>
      <c r="O29" s="439"/>
      <c r="P29" s="478"/>
      <c r="Q29" s="438">
        <v>3140</v>
      </c>
      <c r="R29" s="439"/>
      <c r="S29" s="439"/>
      <c r="T29" s="439"/>
      <c r="U29" s="439"/>
      <c r="V29" s="478"/>
      <c r="W29" s="534"/>
      <c r="X29" s="535"/>
      <c r="Y29" s="536"/>
      <c r="Z29" s="437" t="s">
        <v>170</v>
      </c>
      <c r="AA29" s="417"/>
      <c r="AB29" s="417"/>
      <c r="AC29" s="417"/>
      <c r="AD29" s="417"/>
      <c r="AE29" s="417"/>
      <c r="AF29" s="417"/>
      <c r="AG29" s="418"/>
      <c r="AH29" s="438">
        <v>277</v>
      </c>
      <c r="AI29" s="439"/>
      <c r="AJ29" s="439"/>
      <c r="AK29" s="439"/>
      <c r="AL29" s="478"/>
      <c r="AM29" s="438">
        <v>834324</v>
      </c>
      <c r="AN29" s="439"/>
      <c r="AO29" s="439"/>
      <c r="AP29" s="439"/>
      <c r="AQ29" s="439"/>
      <c r="AR29" s="478"/>
      <c r="AS29" s="438">
        <v>3012</v>
      </c>
      <c r="AT29" s="439"/>
      <c r="AU29" s="439"/>
      <c r="AV29" s="439"/>
      <c r="AW29" s="439"/>
      <c r="AX29" s="440"/>
      <c r="AY29" s="562"/>
      <c r="AZ29" s="563"/>
      <c r="BA29" s="563"/>
      <c r="BB29" s="564"/>
      <c r="BC29" s="421" t="s">
        <v>171</v>
      </c>
      <c r="BD29" s="422"/>
      <c r="BE29" s="422"/>
      <c r="BF29" s="422"/>
      <c r="BG29" s="422"/>
      <c r="BH29" s="422"/>
      <c r="BI29" s="422"/>
      <c r="BJ29" s="422"/>
      <c r="BK29" s="422"/>
      <c r="BL29" s="422"/>
      <c r="BM29" s="423"/>
      <c r="BN29" s="387">
        <v>617267</v>
      </c>
      <c r="BO29" s="388"/>
      <c r="BP29" s="388"/>
      <c r="BQ29" s="388"/>
      <c r="BR29" s="388"/>
      <c r="BS29" s="388"/>
      <c r="BT29" s="388"/>
      <c r="BU29" s="389"/>
      <c r="BV29" s="387">
        <v>616772</v>
      </c>
      <c r="BW29" s="388"/>
      <c r="BX29" s="388"/>
      <c r="BY29" s="388"/>
      <c r="BZ29" s="388"/>
      <c r="CA29" s="388"/>
      <c r="CB29" s="388"/>
      <c r="CC29" s="389"/>
      <c r="CD29" s="156"/>
      <c r="CE29" s="494"/>
      <c r="CF29" s="494"/>
      <c r="CG29" s="494"/>
      <c r="CH29" s="494"/>
      <c r="CI29" s="494"/>
      <c r="CJ29" s="494"/>
      <c r="CK29" s="494"/>
      <c r="CL29" s="494"/>
      <c r="CM29" s="494"/>
      <c r="CN29" s="494"/>
      <c r="CO29" s="494"/>
      <c r="CP29" s="494"/>
      <c r="CQ29" s="494"/>
      <c r="CR29" s="494"/>
      <c r="CS29" s="495"/>
      <c r="CT29" s="384"/>
      <c r="CU29" s="385"/>
      <c r="CV29" s="385"/>
      <c r="CW29" s="385"/>
      <c r="CX29" s="385"/>
      <c r="CY29" s="385"/>
      <c r="CZ29" s="385"/>
      <c r="DA29" s="386"/>
      <c r="DB29" s="384"/>
      <c r="DC29" s="385"/>
      <c r="DD29" s="385"/>
      <c r="DE29" s="385"/>
      <c r="DF29" s="385"/>
      <c r="DG29" s="385"/>
      <c r="DH29" s="385"/>
      <c r="DI29" s="386"/>
      <c r="DJ29" s="139"/>
      <c r="DK29" s="139"/>
      <c r="DL29" s="139"/>
      <c r="DM29" s="139"/>
      <c r="DN29" s="139"/>
      <c r="DO29" s="139"/>
    </row>
    <row r="30" spans="1:119" ht="18.75" customHeight="1" thickBot="1">
      <c r="A30" s="140"/>
      <c r="B30" s="523"/>
      <c r="C30" s="524"/>
      <c r="D30" s="525"/>
      <c r="E30" s="441"/>
      <c r="F30" s="442"/>
      <c r="G30" s="442"/>
      <c r="H30" s="442"/>
      <c r="I30" s="442"/>
      <c r="J30" s="442"/>
      <c r="K30" s="443"/>
      <c r="L30" s="537"/>
      <c r="M30" s="538"/>
      <c r="N30" s="538"/>
      <c r="O30" s="538"/>
      <c r="P30" s="539"/>
      <c r="Q30" s="537"/>
      <c r="R30" s="538"/>
      <c r="S30" s="538"/>
      <c r="T30" s="538"/>
      <c r="U30" s="538"/>
      <c r="V30" s="539"/>
      <c r="W30" s="540" t="s">
        <v>172</v>
      </c>
      <c r="X30" s="541"/>
      <c r="Y30" s="541"/>
      <c r="Z30" s="541"/>
      <c r="AA30" s="541"/>
      <c r="AB30" s="541"/>
      <c r="AC30" s="541"/>
      <c r="AD30" s="541"/>
      <c r="AE30" s="541"/>
      <c r="AF30" s="541"/>
      <c r="AG30" s="542"/>
      <c r="AH30" s="503">
        <v>98.8</v>
      </c>
      <c r="AI30" s="504"/>
      <c r="AJ30" s="504"/>
      <c r="AK30" s="504"/>
      <c r="AL30" s="504"/>
      <c r="AM30" s="504"/>
      <c r="AN30" s="504"/>
      <c r="AO30" s="504"/>
      <c r="AP30" s="504"/>
      <c r="AQ30" s="504"/>
      <c r="AR30" s="504"/>
      <c r="AS30" s="504"/>
      <c r="AT30" s="504"/>
      <c r="AU30" s="504"/>
      <c r="AV30" s="504"/>
      <c r="AW30" s="504"/>
      <c r="AX30" s="506"/>
      <c r="AY30" s="565"/>
      <c r="AZ30" s="566"/>
      <c r="BA30" s="566"/>
      <c r="BB30" s="567"/>
      <c r="BC30" s="553" t="s">
        <v>173</v>
      </c>
      <c r="BD30" s="554"/>
      <c r="BE30" s="554"/>
      <c r="BF30" s="554"/>
      <c r="BG30" s="554"/>
      <c r="BH30" s="554"/>
      <c r="BI30" s="554"/>
      <c r="BJ30" s="554"/>
      <c r="BK30" s="554"/>
      <c r="BL30" s="554"/>
      <c r="BM30" s="555"/>
      <c r="BN30" s="556">
        <v>3573010</v>
      </c>
      <c r="BO30" s="557"/>
      <c r="BP30" s="557"/>
      <c r="BQ30" s="557"/>
      <c r="BR30" s="557"/>
      <c r="BS30" s="557"/>
      <c r="BT30" s="557"/>
      <c r="BU30" s="558"/>
      <c r="BV30" s="556">
        <v>2145420</v>
      </c>
      <c r="BW30" s="557"/>
      <c r="BX30" s="557"/>
      <c r="BY30" s="557"/>
      <c r="BZ30" s="557"/>
      <c r="CA30" s="557"/>
      <c r="CB30" s="557"/>
      <c r="CC30" s="55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174</v>
      </c>
      <c r="D32" s="167"/>
      <c r="E32" s="167"/>
      <c r="F32" s="164"/>
      <c r="G32" s="164"/>
      <c r="H32" s="164"/>
      <c r="I32" s="164"/>
      <c r="J32" s="164"/>
      <c r="K32" s="164"/>
      <c r="L32" s="164"/>
      <c r="M32" s="164"/>
      <c r="N32" s="164"/>
      <c r="O32" s="164"/>
      <c r="P32" s="164"/>
      <c r="Q32" s="164"/>
      <c r="R32" s="164"/>
      <c r="S32" s="164"/>
      <c r="T32" s="164"/>
      <c r="U32" s="164" t="s">
        <v>175</v>
      </c>
      <c r="V32" s="164"/>
      <c r="W32" s="164"/>
      <c r="X32" s="164"/>
      <c r="Y32" s="164"/>
      <c r="Z32" s="164"/>
      <c r="AA32" s="164"/>
      <c r="AB32" s="164"/>
      <c r="AC32" s="164"/>
      <c r="AD32" s="164"/>
      <c r="AE32" s="164"/>
      <c r="AF32" s="164"/>
      <c r="AG32" s="164"/>
      <c r="AH32" s="164"/>
      <c r="AI32" s="164"/>
      <c r="AJ32" s="164"/>
      <c r="AK32" s="164"/>
      <c r="AL32" s="164"/>
      <c r="AM32" s="168" t="s">
        <v>176</v>
      </c>
      <c r="AN32" s="164"/>
      <c r="AO32" s="164"/>
      <c r="AP32" s="164"/>
      <c r="AQ32" s="164"/>
      <c r="AR32" s="164"/>
      <c r="AS32" s="168"/>
      <c r="AT32" s="168"/>
      <c r="AU32" s="168"/>
      <c r="AV32" s="168"/>
      <c r="AW32" s="168"/>
      <c r="AX32" s="168"/>
      <c r="AY32" s="168"/>
      <c r="AZ32" s="168"/>
      <c r="BA32" s="168"/>
      <c r="BB32" s="164"/>
      <c r="BC32" s="168"/>
      <c r="BD32" s="164"/>
      <c r="BE32" s="168" t="s">
        <v>177</v>
      </c>
      <c r="BF32" s="164"/>
      <c r="BG32" s="164"/>
      <c r="BH32" s="164"/>
      <c r="BI32" s="164"/>
      <c r="BJ32" s="168"/>
      <c r="BK32" s="168"/>
      <c r="BL32" s="168"/>
      <c r="BM32" s="168"/>
      <c r="BN32" s="168"/>
      <c r="BO32" s="168"/>
      <c r="BP32" s="168"/>
      <c r="BQ32" s="168"/>
      <c r="BR32" s="164"/>
      <c r="BS32" s="164"/>
      <c r="BT32" s="164"/>
      <c r="BU32" s="164"/>
      <c r="BV32" s="164"/>
      <c r="BW32" s="164" t="s">
        <v>178</v>
      </c>
      <c r="BX32" s="164"/>
      <c r="BY32" s="164"/>
      <c r="BZ32" s="164"/>
      <c r="CA32" s="164"/>
      <c r="CB32" s="168"/>
      <c r="CC32" s="168"/>
      <c r="CD32" s="168"/>
      <c r="CE32" s="168"/>
      <c r="CF32" s="168"/>
      <c r="CG32" s="168"/>
      <c r="CH32" s="168"/>
      <c r="CI32" s="168"/>
      <c r="CJ32" s="168"/>
      <c r="CK32" s="168"/>
      <c r="CL32" s="168"/>
      <c r="CM32" s="168"/>
      <c r="CN32" s="168"/>
      <c r="CO32" s="168" t="s">
        <v>179</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411" t="s">
        <v>180</v>
      </c>
      <c r="D33" s="411"/>
      <c r="E33" s="376" t="s">
        <v>181</v>
      </c>
      <c r="F33" s="376"/>
      <c r="G33" s="376"/>
      <c r="H33" s="376"/>
      <c r="I33" s="376"/>
      <c r="J33" s="376"/>
      <c r="K33" s="376"/>
      <c r="L33" s="376"/>
      <c r="M33" s="376"/>
      <c r="N33" s="376"/>
      <c r="O33" s="376"/>
      <c r="P33" s="376"/>
      <c r="Q33" s="376"/>
      <c r="R33" s="376"/>
      <c r="S33" s="376"/>
      <c r="T33" s="169"/>
      <c r="U33" s="411" t="s">
        <v>180</v>
      </c>
      <c r="V33" s="411"/>
      <c r="W33" s="376" t="s">
        <v>181</v>
      </c>
      <c r="X33" s="376"/>
      <c r="Y33" s="376"/>
      <c r="Z33" s="376"/>
      <c r="AA33" s="376"/>
      <c r="AB33" s="376"/>
      <c r="AC33" s="376"/>
      <c r="AD33" s="376"/>
      <c r="AE33" s="376"/>
      <c r="AF33" s="376"/>
      <c r="AG33" s="376"/>
      <c r="AH33" s="376"/>
      <c r="AI33" s="376"/>
      <c r="AJ33" s="376"/>
      <c r="AK33" s="376"/>
      <c r="AL33" s="169"/>
      <c r="AM33" s="411" t="s">
        <v>180</v>
      </c>
      <c r="AN33" s="411"/>
      <c r="AO33" s="376" t="s">
        <v>181</v>
      </c>
      <c r="AP33" s="376"/>
      <c r="AQ33" s="376"/>
      <c r="AR33" s="376"/>
      <c r="AS33" s="376"/>
      <c r="AT33" s="376"/>
      <c r="AU33" s="376"/>
      <c r="AV33" s="376"/>
      <c r="AW33" s="376"/>
      <c r="AX33" s="376"/>
      <c r="AY33" s="376"/>
      <c r="AZ33" s="376"/>
      <c r="BA33" s="376"/>
      <c r="BB33" s="376"/>
      <c r="BC33" s="376"/>
      <c r="BD33" s="170"/>
      <c r="BE33" s="376" t="s">
        <v>182</v>
      </c>
      <c r="BF33" s="376"/>
      <c r="BG33" s="376" t="s">
        <v>183</v>
      </c>
      <c r="BH33" s="376"/>
      <c r="BI33" s="376"/>
      <c r="BJ33" s="376"/>
      <c r="BK33" s="376"/>
      <c r="BL33" s="376"/>
      <c r="BM33" s="376"/>
      <c r="BN33" s="376"/>
      <c r="BO33" s="376"/>
      <c r="BP33" s="376"/>
      <c r="BQ33" s="376"/>
      <c r="BR33" s="376"/>
      <c r="BS33" s="376"/>
      <c r="BT33" s="376"/>
      <c r="BU33" s="376"/>
      <c r="BV33" s="170"/>
      <c r="BW33" s="411" t="s">
        <v>182</v>
      </c>
      <c r="BX33" s="411"/>
      <c r="BY33" s="376" t="s">
        <v>184</v>
      </c>
      <c r="BZ33" s="376"/>
      <c r="CA33" s="376"/>
      <c r="CB33" s="376"/>
      <c r="CC33" s="376"/>
      <c r="CD33" s="376"/>
      <c r="CE33" s="376"/>
      <c r="CF33" s="376"/>
      <c r="CG33" s="376"/>
      <c r="CH33" s="376"/>
      <c r="CI33" s="376"/>
      <c r="CJ33" s="376"/>
      <c r="CK33" s="376"/>
      <c r="CL33" s="376"/>
      <c r="CM33" s="376"/>
      <c r="CN33" s="169"/>
      <c r="CO33" s="411" t="s">
        <v>180</v>
      </c>
      <c r="CP33" s="411"/>
      <c r="CQ33" s="376" t="s">
        <v>185</v>
      </c>
      <c r="CR33" s="376"/>
      <c r="CS33" s="376"/>
      <c r="CT33" s="376"/>
      <c r="CU33" s="376"/>
      <c r="CV33" s="376"/>
      <c r="CW33" s="376"/>
      <c r="CX33" s="376"/>
      <c r="CY33" s="376"/>
      <c r="CZ33" s="376"/>
      <c r="DA33" s="376"/>
      <c r="DB33" s="376"/>
      <c r="DC33" s="376"/>
      <c r="DD33" s="376"/>
      <c r="DE33" s="376"/>
      <c r="DF33" s="169"/>
      <c r="DG33" s="376" t="s">
        <v>186</v>
      </c>
      <c r="DH33" s="376"/>
      <c r="DI33" s="171"/>
      <c r="DJ33" s="139"/>
      <c r="DK33" s="139"/>
      <c r="DL33" s="139"/>
      <c r="DM33" s="139"/>
      <c r="DN33" s="139"/>
      <c r="DO33" s="139"/>
    </row>
    <row r="34" spans="1:119" ht="32.25" customHeight="1">
      <c r="A34" s="140"/>
      <c r="B34" s="166"/>
      <c r="C34" s="568">
        <f>IF(E34="","",1)</f>
        <v>1</v>
      </c>
      <c r="D34" s="568"/>
      <c r="E34" s="569" t="str">
        <f>IF('各会計、関係団体の財政状況及び健全化判断比率'!B7="","",'各会計、関係団体の財政状況及び健全化判断比率'!B7)</f>
        <v>一般会計</v>
      </c>
      <c r="F34" s="569"/>
      <c r="G34" s="569"/>
      <c r="H34" s="569"/>
      <c r="I34" s="569"/>
      <c r="J34" s="569"/>
      <c r="K34" s="569"/>
      <c r="L34" s="569"/>
      <c r="M34" s="569"/>
      <c r="N34" s="569"/>
      <c r="O34" s="569"/>
      <c r="P34" s="569"/>
      <c r="Q34" s="569"/>
      <c r="R34" s="569"/>
      <c r="S34" s="569"/>
      <c r="T34" s="167"/>
      <c r="U34" s="568">
        <f>IF(W34="","",MAX(C34:D43)+1)</f>
        <v>5</v>
      </c>
      <c r="V34" s="568"/>
      <c r="W34" s="569" t="str">
        <f>IF('各会計、関係団体の財政状況及び健全化判断比率'!B28="","",'各会計、関係団体の財政状況及び健全化判断比率'!B28)</f>
        <v>国民健康保険（事業勘定）特別会計</v>
      </c>
      <c r="X34" s="569"/>
      <c r="Y34" s="569"/>
      <c r="Z34" s="569"/>
      <c r="AA34" s="569"/>
      <c r="AB34" s="569"/>
      <c r="AC34" s="569"/>
      <c r="AD34" s="569"/>
      <c r="AE34" s="569"/>
      <c r="AF34" s="569"/>
      <c r="AG34" s="569"/>
      <c r="AH34" s="569"/>
      <c r="AI34" s="569"/>
      <c r="AJ34" s="569"/>
      <c r="AK34" s="569"/>
      <c r="AL34" s="167"/>
      <c r="AM34" s="568">
        <f>IF(AO34="","",MAX(C34:D43,U34:V43)+1)</f>
        <v>8</v>
      </c>
      <c r="AN34" s="568"/>
      <c r="AO34" s="569" t="str">
        <f>IF('各会計、関係団体の財政状況及び健全化判断比率'!B31="","",'各会計、関係団体の財政状況及び健全化判断比率'!B31)</f>
        <v>水道事業会計</v>
      </c>
      <c r="AP34" s="569"/>
      <c r="AQ34" s="569"/>
      <c r="AR34" s="569"/>
      <c r="AS34" s="569"/>
      <c r="AT34" s="569"/>
      <c r="AU34" s="569"/>
      <c r="AV34" s="569"/>
      <c r="AW34" s="569"/>
      <c r="AX34" s="569"/>
      <c r="AY34" s="569"/>
      <c r="AZ34" s="569"/>
      <c r="BA34" s="569"/>
      <c r="BB34" s="569"/>
      <c r="BC34" s="569"/>
      <c r="BD34" s="167"/>
      <c r="BE34" s="568">
        <f>IF(BG34="","",MAX(C34:D43,U34:V43,AM34:AN43)+1)</f>
        <v>10</v>
      </c>
      <c r="BF34" s="568"/>
      <c r="BG34" s="569" t="str">
        <f>IF('各会計、関係団体の財政状況及び健全化判断比率'!B33="","",'各会計、関係団体の財政状況及び健全化判断比率'!B33)</f>
        <v>下水道事業特別会計</v>
      </c>
      <c r="BH34" s="569"/>
      <c r="BI34" s="569"/>
      <c r="BJ34" s="569"/>
      <c r="BK34" s="569"/>
      <c r="BL34" s="569"/>
      <c r="BM34" s="569"/>
      <c r="BN34" s="569"/>
      <c r="BO34" s="569"/>
      <c r="BP34" s="569"/>
      <c r="BQ34" s="569"/>
      <c r="BR34" s="569"/>
      <c r="BS34" s="569"/>
      <c r="BT34" s="569"/>
      <c r="BU34" s="569"/>
      <c r="BV34" s="167"/>
      <c r="BW34" s="568">
        <f>IF(BY34="","",MAX(C34:D43,U34:V43,AM34:AN43,BE34:BF43)+1)</f>
        <v>13</v>
      </c>
      <c r="BX34" s="568"/>
      <c r="BY34" s="569" t="str">
        <f>IF('各会計、関係団体の財政状況及び健全化判断比率'!B68="","",'各会計、関係団体の財政状況及び健全化判断比率'!B68)</f>
        <v>熊本県市町村総合事務組合</v>
      </c>
      <c r="BZ34" s="569"/>
      <c r="CA34" s="569"/>
      <c r="CB34" s="569"/>
      <c r="CC34" s="569"/>
      <c r="CD34" s="569"/>
      <c r="CE34" s="569"/>
      <c r="CF34" s="569"/>
      <c r="CG34" s="569"/>
      <c r="CH34" s="569"/>
      <c r="CI34" s="569"/>
      <c r="CJ34" s="569"/>
      <c r="CK34" s="569"/>
      <c r="CL34" s="569"/>
      <c r="CM34" s="569"/>
      <c r="CN34" s="167"/>
      <c r="CO34" s="568">
        <f>IF(CQ34="","",MAX(C34:D43,U34:V43,AM34:AN43,BE34:BF43,BW34:BX43)+1)</f>
        <v>19</v>
      </c>
      <c r="CP34" s="568"/>
      <c r="CQ34" s="569" t="str">
        <f>IF('各会計、関係団体の財政状況及び健全化判断比率'!BS7="","",'各会計、関係団体の財政状況及び健全化判断比率'!BS7)</f>
        <v>上天草さんぱーる</v>
      </c>
      <c r="CR34" s="569"/>
      <c r="CS34" s="569"/>
      <c r="CT34" s="569"/>
      <c r="CU34" s="569"/>
      <c r="CV34" s="569"/>
      <c r="CW34" s="569"/>
      <c r="CX34" s="569"/>
      <c r="CY34" s="569"/>
      <c r="CZ34" s="569"/>
      <c r="DA34" s="569"/>
      <c r="DB34" s="569"/>
      <c r="DC34" s="569"/>
      <c r="DD34" s="569"/>
      <c r="DE34" s="569"/>
      <c r="DF34" s="164"/>
      <c r="DG34" s="570" t="str">
        <f>IF('各会計、関係団体の財政状況及び健全化判断比率'!BR7="","",'各会計、関係団体の財政状況及び健全化判断比率'!BR7)</f>
        <v/>
      </c>
      <c r="DH34" s="570"/>
      <c r="DI34" s="171"/>
      <c r="DJ34" s="139"/>
      <c r="DK34" s="139"/>
      <c r="DL34" s="139"/>
      <c r="DM34" s="139"/>
      <c r="DN34" s="139"/>
      <c r="DO34" s="139"/>
    </row>
    <row r="35" spans="1:119" ht="32.25" customHeight="1">
      <c r="A35" s="140"/>
      <c r="B35" s="166"/>
      <c r="C35" s="568">
        <f>IF(E35="","",C34+1)</f>
        <v>2</v>
      </c>
      <c r="D35" s="568"/>
      <c r="E35" s="569" t="str">
        <f>IF('各会計、関係団体の財政状況及び健全化判断比率'!B8="","",'各会計、関係団体の財政状況及び健全化判断比率'!B8)</f>
        <v>診療所特別会計</v>
      </c>
      <c r="F35" s="569"/>
      <c r="G35" s="569"/>
      <c r="H35" s="569"/>
      <c r="I35" s="569"/>
      <c r="J35" s="569"/>
      <c r="K35" s="569"/>
      <c r="L35" s="569"/>
      <c r="M35" s="569"/>
      <c r="N35" s="569"/>
      <c r="O35" s="569"/>
      <c r="P35" s="569"/>
      <c r="Q35" s="569"/>
      <c r="R35" s="569"/>
      <c r="S35" s="569"/>
      <c r="T35" s="167"/>
      <c r="U35" s="568">
        <f>IF(W35="","",U34+1)</f>
        <v>6</v>
      </c>
      <c r="V35" s="568"/>
      <c r="W35" s="569" t="str">
        <f>IF('各会計、関係団体の財政状況及び健全化判断比率'!B29="","",'各会計、関係団体の財政状況及び健全化判断比率'!B29)</f>
        <v>介護保険特別会計</v>
      </c>
      <c r="X35" s="569"/>
      <c r="Y35" s="569"/>
      <c r="Z35" s="569"/>
      <c r="AA35" s="569"/>
      <c r="AB35" s="569"/>
      <c r="AC35" s="569"/>
      <c r="AD35" s="569"/>
      <c r="AE35" s="569"/>
      <c r="AF35" s="569"/>
      <c r="AG35" s="569"/>
      <c r="AH35" s="569"/>
      <c r="AI35" s="569"/>
      <c r="AJ35" s="569"/>
      <c r="AK35" s="569"/>
      <c r="AL35" s="167"/>
      <c r="AM35" s="568">
        <f t="shared" ref="AM35:AM43" si="0">IF(AO35="","",AM34+1)</f>
        <v>9</v>
      </c>
      <c r="AN35" s="568"/>
      <c r="AO35" s="569" t="str">
        <f>IF('各会計、関係団体の財政状況及び健全化判断比率'!B32="","",'各会計、関係団体の財政状況及び健全化判断比率'!B32)</f>
        <v>病院事業会計</v>
      </c>
      <c r="AP35" s="569"/>
      <c r="AQ35" s="569"/>
      <c r="AR35" s="569"/>
      <c r="AS35" s="569"/>
      <c r="AT35" s="569"/>
      <c r="AU35" s="569"/>
      <c r="AV35" s="569"/>
      <c r="AW35" s="569"/>
      <c r="AX35" s="569"/>
      <c r="AY35" s="569"/>
      <c r="AZ35" s="569"/>
      <c r="BA35" s="569"/>
      <c r="BB35" s="569"/>
      <c r="BC35" s="569"/>
      <c r="BD35" s="167"/>
      <c r="BE35" s="568">
        <f t="shared" ref="BE35:BE43" si="1">IF(BG35="","",BE34+1)</f>
        <v>11</v>
      </c>
      <c r="BF35" s="568"/>
      <c r="BG35" s="569" t="str">
        <f>IF('各会計、関係団体の財政状況及び健全化判断比率'!B34="","",'各会計、関係団体の財政状況及び健全化判断比率'!B34)</f>
        <v>物揚場造成事業特別会計</v>
      </c>
      <c r="BH35" s="569"/>
      <c r="BI35" s="569"/>
      <c r="BJ35" s="569"/>
      <c r="BK35" s="569"/>
      <c r="BL35" s="569"/>
      <c r="BM35" s="569"/>
      <c r="BN35" s="569"/>
      <c r="BO35" s="569"/>
      <c r="BP35" s="569"/>
      <c r="BQ35" s="569"/>
      <c r="BR35" s="569"/>
      <c r="BS35" s="569"/>
      <c r="BT35" s="569"/>
      <c r="BU35" s="569"/>
      <c r="BV35" s="167"/>
      <c r="BW35" s="568">
        <f t="shared" ref="BW35:BW43" si="2">IF(BY35="","",BW34+1)</f>
        <v>14</v>
      </c>
      <c r="BX35" s="568"/>
      <c r="BY35" s="569" t="str">
        <f>IF('各会計、関係団体の財政状況及び健全化判断比率'!B69="","",'各会計、関係団体の財政状況及び健全化判断比率'!B69)</f>
        <v>天草広域連合</v>
      </c>
      <c r="BZ35" s="569"/>
      <c r="CA35" s="569"/>
      <c r="CB35" s="569"/>
      <c r="CC35" s="569"/>
      <c r="CD35" s="569"/>
      <c r="CE35" s="569"/>
      <c r="CF35" s="569"/>
      <c r="CG35" s="569"/>
      <c r="CH35" s="569"/>
      <c r="CI35" s="569"/>
      <c r="CJ35" s="569"/>
      <c r="CK35" s="569"/>
      <c r="CL35" s="569"/>
      <c r="CM35" s="569"/>
      <c r="CN35" s="167"/>
      <c r="CO35" s="568" t="str">
        <f t="shared" ref="CO35:CO43" si="3">IF(CQ35="","",CO34+1)</f>
        <v/>
      </c>
      <c r="CP35" s="568"/>
      <c r="CQ35" s="569" t="str">
        <f>IF('各会計、関係団体の財政状況及び健全化判断比率'!BS8="","",'各会計、関係団体の財政状況及び健全化判断比率'!BS8)</f>
        <v/>
      </c>
      <c r="CR35" s="569"/>
      <c r="CS35" s="569"/>
      <c r="CT35" s="569"/>
      <c r="CU35" s="569"/>
      <c r="CV35" s="569"/>
      <c r="CW35" s="569"/>
      <c r="CX35" s="569"/>
      <c r="CY35" s="569"/>
      <c r="CZ35" s="569"/>
      <c r="DA35" s="569"/>
      <c r="DB35" s="569"/>
      <c r="DC35" s="569"/>
      <c r="DD35" s="569"/>
      <c r="DE35" s="569"/>
      <c r="DF35" s="164"/>
      <c r="DG35" s="570" t="str">
        <f>IF('各会計、関係団体の財政状況及び健全化判断比率'!BR8="","",'各会計、関係団体の財政状況及び健全化判断比率'!BR8)</f>
        <v/>
      </c>
      <c r="DH35" s="570"/>
      <c r="DI35" s="171"/>
      <c r="DJ35" s="139"/>
      <c r="DK35" s="139"/>
      <c r="DL35" s="139"/>
      <c r="DM35" s="139"/>
      <c r="DN35" s="139"/>
      <c r="DO35" s="139"/>
    </row>
    <row r="36" spans="1:119" ht="32.25" customHeight="1">
      <c r="A36" s="140"/>
      <c r="B36" s="166"/>
      <c r="C36" s="568">
        <f>IF(E36="","",C35+1)</f>
        <v>3</v>
      </c>
      <c r="D36" s="568"/>
      <c r="E36" s="569" t="str">
        <f>IF('各会計、関係団体の財政状況及び健全化判断比率'!B9="","",'各会計、関係団体の財政状況及び健全化判断比率'!B9)</f>
        <v>斎場特別会計</v>
      </c>
      <c r="F36" s="569"/>
      <c r="G36" s="569"/>
      <c r="H36" s="569"/>
      <c r="I36" s="569"/>
      <c r="J36" s="569"/>
      <c r="K36" s="569"/>
      <c r="L36" s="569"/>
      <c r="M36" s="569"/>
      <c r="N36" s="569"/>
      <c r="O36" s="569"/>
      <c r="P36" s="569"/>
      <c r="Q36" s="569"/>
      <c r="R36" s="569"/>
      <c r="S36" s="569"/>
      <c r="T36" s="167"/>
      <c r="U36" s="568">
        <f t="shared" ref="U36:U43" si="4">IF(W36="","",U35+1)</f>
        <v>7</v>
      </c>
      <c r="V36" s="568"/>
      <c r="W36" s="569" t="str">
        <f>IF('各会計、関係団体の財政状況及び健全化判断比率'!B30="","",'各会計、関係団体の財政状況及び健全化判断比率'!B30)</f>
        <v>後期高齢者医療特別会計</v>
      </c>
      <c r="X36" s="569"/>
      <c r="Y36" s="569"/>
      <c r="Z36" s="569"/>
      <c r="AA36" s="569"/>
      <c r="AB36" s="569"/>
      <c r="AC36" s="569"/>
      <c r="AD36" s="569"/>
      <c r="AE36" s="569"/>
      <c r="AF36" s="569"/>
      <c r="AG36" s="569"/>
      <c r="AH36" s="569"/>
      <c r="AI36" s="569"/>
      <c r="AJ36" s="569"/>
      <c r="AK36" s="569"/>
      <c r="AL36" s="167"/>
      <c r="AM36" s="568" t="str">
        <f t="shared" si="0"/>
        <v/>
      </c>
      <c r="AN36" s="568"/>
      <c r="AO36" s="569"/>
      <c r="AP36" s="569"/>
      <c r="AQ36" s="569"/>
      <c r="AR36" s="569"/>
      <c r="AS36" s="569"/>
      <c r="AT36" s="569"/>
      <c r="AU36" s="569"/>
      <c r="AV36" s="569"/>
      <c r="AW36" s="569"/>
      <c r="AX36" s="569"/>
      <c r="AY36" s="569"/>
      <c r="AZ36" s="569"/>
      <c r="BA36" s="569"/>
      <c r="BB36" s="569"/>
      <c r="BC36" s="569"/>
      <c r="BD36" s="167"/>
      <c r="BE36" s="568">
        <f t="shared" si="1"/>
        <v>12</v>
      </c>
      <c r="BF36" s="568"/>
      <c r="BG36" s="569" t="str">
        <f>IF('各会計、関係団体の財政状況及び健全化判断比率'!B35="","",'各会計、関係団体の財政状況及び健全化判断比率'!B35)</f>
        <v>電気事業特別会計</v>
      </c>
      <c r="BH36" s="569"/>
      <c r="BI36" s="569"/>
      <c r="BJ36" s="569"/>
      <c r="BK36" s="569"/>
      <c r="BL36" s="569"/>
      <c r="BM36" s="569"/>
      <c r="BN36" s="569"/>
      <c r="BO36" s="569"/>
      <c r="BP36" s="569"/>
      <c r="BQ36" s="569"/>
      <c r="BR36" s="569"/>
      <c r="BS36" s="569"/>
      <c r="BT36" s="569"/>
      <c r="BU36" s="569"/>
      <c r="BV36" s="167"/>
      <c r="BW36" s="568">
        <f t="shared" si="2"/>
        <v>15</v>
      </c>
      <c r="BX36" s="568"/>
      <c r="BY36" s="569" t="str">
        <f>IF('各会計、関係団体の財政状況及び健全化判断比率'!B70="","",'各会計、関係団体の財政状況及び健全化判断比率'!B70)</f>
        <v>上天草衛生施設組合</v>
      </c>
      <c r="BZ36" s="569"/>
      <c r="CA36" s="569"/>
      <c r="CB36" s="569"/>
      <c r="CC36" s="569"/>
      <c r="CD36" s="569"/>
      <c r="CE36" s="569"/>
      <c r="CF36" s="569"/>
      <c r="CG36" s="569"/>
      <c r="CH36" s="569"/>
      <c r="CI36" s="569"/>
      <c r="CJ36" s="569"/>
      <c r="CK36" s="569"/>
      <c r="CL36" s="569"/>
      <c r="CM36" s="569"/>
      <c r="CN36" s="167"/>
      <c r="CO36" s="568" t="str">
        <f t="shared" si="3"/>
        <v/>
      </c>
      <c r="CP36" s="568"/>
      <c r="CQ36" s="569" t="str">
        <f>IF('各会計、関係団体の財政状況及び健全化判断比率'!BS9="","",'各会計、関係団体の財政状況及び健全化判断比率'!BS9)</f>
        <v/>
      </c>
      <c r="CR36" s="569"/>
      <c r="CS36" s="569"/>
      <c r="CT36" s="569"/>
      <c r="CU36" s="569"/>
      <c r="CV36" s="569"/>
      <c r="CW36" s="569"/>
      <c r="CX36" s="569"/>
      <c r="CY36" s="569"/>
      <c r="CZ36" s="569"/>
      <c r="DA36" s="569"/>
      <c r="DB36" s="569"/>
      <c r="DC36" s="569"/>
      <c r="DD36" s="569"/>
      <c r="DE36" s="569"/>
      <c r="DF36" s="164"/>
      <c r="DG36" s="570" t="str">
        <f>IF('各会計、関係団体の財政状況及び健全化判断比率'!BR9="","",'各会計、関係団体の財政状況及び健全化判断比率'!BR9)</f>
        <v/>
      </c>
      <c r="DH36" s="570"/>
      <c r="DI36" s="171"/>
      <c r="DJ36" s="139"/>
      <c r="DK36" s="139"/>
      <c r="DL36" s="139"/>
      <c r="DM36" s="139"/>
      <c r="DN36" s="139"/>
      <c r="DO36" s="139"/>
    </row>
    <row r="37" spans="1:119" ht="32.25" customHeight="1">
      <c r="A37" s="140"/>
      <c r="B37" s="166"/>
      <c r="C37" s="568">
        <f>IF(E37="","",C36+1)</f>
        <v>4</v>
      </c>
      <c r="D37" s="568"/>
      <c r="E37" s="569" t="str">
        <f>IF('各会計、関係団体の財政状況及び健全化判断比率'!B10="","",'各会計、関係団体の財政状況及び健全化判断比率'!B10)</f>
        <v>天草四郎メモリアルホール特別会計</v>
      </c>
      <c r="F37" s="569"/>
      <c r="G37" s="569"/>
      <c r="H37" s="569"/>
      <c r="I37" s="569"/>
      <c r="J37" s="569"/>
      <c r="K37" s="569"/>
      <c r="L37" s="569"/>
      <c r="M37" s="569"/>
      <c r="N37" s="569"/>
      <c r="O37" s="569"/>
      <c r="P37" s="569"/>
      <c r="Q37" s="569"/>
      <c r="R37" s="569"/>
      <c r="S37" s="569"/>
      <c r="T37" s="167"/>
      <c r="U37" s="568" t="str">
        <f t="shared" si="4"/>
        <v/>
      </c>
      <c r="V37" s="568"/>
      <c r="W37" s="569"/>
      <c r="X37" s="569"/>
      <c r="Y37" s="569"/>
      <c r="Z37" s="569"/>
      <c r="AA37" s="569"/>
      <c r="AB37" s="569"/>
      <c r="AC37" s="569"/>
      <c r="AD37" s="569"/>
      <c r="AE37" s="569"/>
      <c r="AF37" s="569"/>
      <c r="AG37" s="569"/>
      <c r="AH37" s="569"/>
      <c r="AI37" s="569"/>
      <c r="AJ37" s="569"/>
      <c r="AK37" s="569"/>
      <c r="AL37" s="167"/>
      <c r="AM37" s="568" t="str">
        <f t="shared" si="0"/>
        <v/>
      </c>
      <c r="AN37" s="568"/>
      <c r="AO37" s="569"/>
      <c r="AP37" s="569"/>
      <c r="AQ37" s="569"/>
      <c r="AR37" s="569"/>
      <c r="AS37" s="569"/>
      <c r="AT37" s="569"/>
      <c r="AU37" s="569"/>
      <c r="AV37" s="569"/>
      <c r="AW37" s="569"/>
      <c r="AX37" s="569"/>
      <c r="AY37" s="569"/>
      <c r="AZ37" s="569"/>
      <c r="BA37" s="569"/>
      <c r="BB37" s="569"/>
      <c r="BC37" s="569"/>
      <c r="BD37" s="167"/>
      <c r="BE37" s="568" t="str">
        <f t="shared" si="1"/>
        <v/>
      </c>
      <c r="BF37" s="568"/>
      <c r="BG37" s="569"/>
      <c r="BH37" s="569"/>
      <c r="BI37" s="569"/>
      <c r="BJ37" s="569"/>
      <c r="BK37" s="569"/>
      <c r="BL37" s="569"/>
      <c r="BM37" s="569"/>
      <c r="BN37" s="569"/>
      <c r="BO37" s="569"/>
      <c r="BP37" s="569"/>
      <c r="BQ37" s="569"/>
      <c r="BR37" s="569"/>
      <c r="BS37" s="569"/>
      <c r="BT37" s="569"/>
      <c r="BU37" s="569"/>
      <c r="BV37" s="167"/>
      <c r="BW37" s="568">
        <f t="shared" si="2"/>
        <v>16</v>
      </c>
      <c r="BX37" s="568"/>
      <c r="BY37" s="569" t="str">
        <f>IF('各会計、関係団体の財政状況及び健全化判断比率'!B71="","",'各会計、関係団体の財政状況及び健全化判断比率'!B71)</f>
        <v>上天草・宇城水道企業団</v>
      </c>
      <c r="BZ37" s="569"/>
      <c r="CA37" s="569"/>
      <c r="CB37" s="569"/>
      <c r="CC37" s="569"/>
      <c r="CD37" s="569"/>
      <c r="CE37" s="569"/>
      <c r="CF37" s="569"/>
      <c r="CG37" s="569"/>
      <c r="CH37" s="569"/>
      <c r="CI37" s="569"/>
      <c r="CJ37" s="569"/>
      <c r="CK37" s="569"/>
      <c r="CL37" s="569"/>
      <c r="CM37" s="569"/>
      <c r="CN37" s="167"/>
      <c r="CO37" s="568" t="str">
        <f t="shared" si="3"/>
        <v/>
      </c>
      <c r="CP37" s="568"/>
      <c r="CQ37" s="569" t="str">
        <f>IF('各会計、関係団体の財政状況及び健全化判断比率'!BS10="","",'各会計、関係団体の財政状況及び健全化判断比率'!BS10)</f>
        <v/>
      </c>
      <c r="CR37" s="569"/>
      <c r="CS37" s="569"/>
      <c r="CT37" s="569"/>
      <c r="CU37" s="569"/>
      <c r="CV37" s="569"/>
      <c r="CW37" s="569"/>
      <c r="CX37" s="569"/>
      <c r="CY37" s="569"/>
      <c r="CZ37" s="569"/>
      <c r="DA37" s="569"/>
      <c r="DB37" s="569"/>
      <c r="DC37" s="569"/>
      <c r="DD37" s="569"/>
      <c r="DE37" s="569"/>
      <c r="DF37" s="164"/>
      <c r="DG37" s="570" t="str">
        <f>IF('各会計、関係団体の財政状況及び健全化判断比率'!BR10="","",'各会計、関係団体の財政状況及び健全化判断比率'!BR10)</f>
        <v/>
      </c>
      <c r="DH37" s="570"/>
      <c r="DI37" s="171"/>
      <c r="DJ37" s="139"/>
      <c r="DK37" s="139"/>
      <c r="DL37" s="139"/>
      <c r="DM37" s="139"/>
      <c r="DN37" s="139"/>
      <c r="DO37" s="139"/>
    </row>
    <row r="38" spans="1:119" ht="32.25" customHeight="1">
      <c r="A38" s="140"/>
      <c r="B38" s="166"/>
      <c r="C38" s="568" t="str">
        <f t="shared" ref="C38:C43" si="5">IF(E38="","",C37+1)</f>
        <v/>
      </c>
      <c r="D38" s="568"/>
      <c r="E38" s="569" t="str">
        <f>IF('各会計、関係団体の財政状況及び健全化判断比率'!B11="","",'各会計、関係団体の財政状況及び健全化判断比率'!B11)</f>
        <v/>
      </c>
      <c r="F38" s="569"/>
      <c r="G38" s="569"/>
      <c r="H38" s="569"/>
      <c r="I38" s="569"/>
      <c r="J38" s="569"/>
      <c r="K38" s="569"/>
      <c r="L38" s="569"/>
      <c r="M38" s="569"/>
      <c r="N38" s="569"/>
      <c r="O38" s="569"/>
      <c r="P38" s="569"/>
      <c r="Q38" s="569"/>
      <c r="R38" s="569"/>
      <c r="S38" s="569"/>
      <c r="T38" s="167"/>
      <c r="U38" s="568" t="str">
        <f t="shared" si="4"/>
        <v/>
      </c>
      <c r="V38" s="568"/>
      <c r="W38" s="569"/>
      <c r="X38" s="569"/>
      <c r="Y38" s="569"/>
      <c r="Z38" s="569"/>
      <c r="AA38" s="569"/>
      <c r="AB38" s="569"/>
      <c r="AC38" s="569"/>
      <c r="AD38" s="569"/>
      <c r="AE38" s="569"/>
      <c r="AF38" s="569"/>
      <c r="AG38" s="569"/>
      <c r="AH38" s="569"/>
      <c r="AI38" s="569"/>
      <c r="AJ38" s="569"/>
      <c r="AK38" s="569"/>
      <c r="AL38" s="167"/>
      <c r="AM38" s="568" t="str">
        <f t="shared" si="0"/>
        <v/>
      </c>
      <c r="AN38" s="568"/>
      <c r="AO38" s="569"/>
      <c r="AP38" s="569"/>
      <c r="AQ38" s="569"/>
      <c r="AR38" s="569"/>
      <c r="AS38" s="569"/>
      <c r="AT38" s="569"/>
      <c r="AU38" s="569"/>
      <c r="AV38" s="569"/>
      <c r="AW38" s="569"/>
      <c r="AX38" s="569"/>
      <c r="AY38" s="569"/>
      <c r="AZ38" s="569"/>
      <c r="BA38" s="569"/>
      <c r="BB38" s="569"/>
      <c r="BC38" s="569"/>
      <c r="BD38" s="167"/>
      <c r="BE38" s="568" t="str">
        <f t="shared" si="1"/>
        <v/>
      </c>
      <c r="BF38" s="568"/>
      <c r="BG38" s="569"/>
      <c r="BH38" s="569"/>
      <c r="BI38" s="569"/>
      <c r="BJ38" s="569"/>
      <c r="BK38" s="569"/>
      <c r="BL38" s="569"/>
      <c r="BM38" s="569"/>
      <c r="BN38" s="569"/>
      <c r="BO38" s="569"/>
      <c r="BP38" s="569"/>
      <c r="BQ38" s="569"/>
      <c r="BR38" s="569"/>
      <c r="BS38" s="569"/>
      <c r="BT38" s="569"/>
      <c r="BU38" s="569"/>
      <c r="BV38" s="167"/>
      <c r="BW38" s="568">
        <f t="shared" si="2"/>
        <v>17</v>
      </c>
      <c r="BX38" s="568"/>
      <c r="BY38" s="569" t="str">
        <f>IF('各会計、関係団体の財政状況及び健全化判断比率'!B72="","",'各会計、関係団体の財政状況及び健全化判断比率'!B72)</f>
        <v>後期高齢者医療広域連合（一般会計）</v>
      </c>
      <c r="BZ38" s="569"/>
      <c r="CA38" s="569"/>
      <c r="CB38" s="569"/>
      <c r="CC38" s="569"/>
      <c r="CD38" s="569"/>
      <c r="CE38" s="569"/>
      <c r="CF38" s="569"/>
      <c r="CG38" s="569"/>
      <c r="CH38" s="569"/>
      <c r="CI38" s="569"/>
      <c r="CJ38" s="569"/>
      <c r="CK38" s="569"/>
      <c r="CL38" s="569"/>
      <c r="CM38" s="569"/>
      <c r="CN38" s="167"/>
      <c r="CO38" s="568" t="str">
        <f t="shared" si="3"/>
        <v/>
      </c>
      <c r="CP38" s="568"/>
      <c r="CQ38" s="569" t="str">
        <f>IF('各会計、関係団体の財政状況及び健全化判断比率'!BS11="","",'各会計、関係団体の財政状況及び健全化判断比率'!BS11)</f>
        <v/>
      </c>
      <c r="CR38" s="569"/>
      <c r="CS38" s="569"/>
      <c r="CT38" s="569"/>
      <c r="CU38" s="569"/>
      <c r="CV38" s="569"/>
      <c r="CW38" s="569"/>
      <c r="CX38" s="569"/>
      <c r="CY38" s="569"/>
      <c r="CZ38" s="569"/>
      <c r="DA38" s="569"/>
      <c r="DB38" s="569"/>
      <c r="DC38" s="569"/>
      <c r="DD38" s="569"/>
      <c r="DE38" s="569"/>
      <c r="DF38" s="164"/>
      <c r="DG38" s="570" t="str">
        <f>IF('各会計、関係団体の財政状況及び健全化判断比率'!BR11="","",'各会計、関係団体の財政状況及び健全化判断比率'!BR11)</f>
        <v/>
      </c>
      <c r="DH38" s="570"/>
      <c r="DI38" s="171"/>
      <c r="DJ38" s="139"/>
      <c r="DK38" s="139"/>
      <c r="DL38" s="139"/>
      <c r="DM38" s="139"/>
      <c r="DN38" s="139"/>
      <c r="DO38" s="139"/>
    </row>
    <row r="39" spans="1:119" ht="32.25" customHeight="1">
      <c r="A39" s="140"/>
      <c r="B39" s="166"/>
      <c r="C39" s="568" t="str">
        <f t="shared" si="5"/>
        <v/>
      </c>
      <c r="D39" s="568"/>
      <c r="E39" s="569" t="str">
        <f>IF('各会計、関係団体の財政状況及び健全化判断比率'!B12="","",'各会計、関係団体の財政状況及び健全化判断比率'!B12)</f>
        <v/>
      </c>
      <c r="F39" s="569"/>
      <c r="G39" s="569"/>
      <c r="H39" s="569"/>
      <c r="I39" s="569"/>
      <c r="J39" s="569"/>
      <c r="K39" s="569"/>
      <c r="L39" s="569"/>
      <c r="M39" s="569"/>
      <c r="N39" s="569"/>
      <c r="O39" s="569"/>
      <c r="P39" s="569"/>
      <c r="Q39" s="569"/>
      <c r="R39" s="569"/>
      <c r="S39" s="569"/>
      <c r="T39" s="167"/>
      <c r="U39" s="568" t="str">
        <f t="shared" si="4"/>
        <v/>
      </c>
      <c r="V39" s="568"/>
      <c r="W39" s="569"/>
      <c r="X39" s="569"/>
      <c r="Y39" s="569"/>
      <c r="Z39" s="569"/>
      <c r="AA39" s="569"/>
      <c r="AB39" s="569"/>
      <c r="AC39" s="569"/>
      <c r="AD39" s="569"/>
      <c r="AE39" s="569"/>
      <c r="AF39" s="569"/>
      <c r="AG39" s="569"/>
      <c r="AH39" s="569"/>
      <c r="AI39" s="569"/>
      <c r="AJ39" s="569"/>
      <c r="AK39" s="569"/>
      <c r="AL39" s="167"/>
      <c r="AM39" s="568" t="str">
        <f t="shared" si="0"/>
        <v/>
      </c>
      <c r="AN39" s="568"/>
      <c r="AO39" s="569"/>
      <c r="AP39" s="569"/>
      <c r="AQ39" s="569"/>
      <c r="AR39" s="569"/>
      <c r="AS39" s="569"/>
      <c r="AT39" s="569"/>
      <c r="AU39" s="569"/>
      <c r="AV39" s="569"/>
      <c r="AW39" s="569"/>
      <c r="AX39" s="569"/>
      <c r="AY39" s="569"/>
      <c r="AZ39" s="569"/>
      <c r="BA39" s="569"/>
      <c r="BB39" s="569"/>
      <c r="BC39" s="569"/>
      <c r="BD39" s="167"/>
      <c r="BE39" s="568" t="str">
        <f t="shared" si="1"/>
        <v/>
      </c>
      <c r="BF39" s="568"/>
      <c r="BG39" s="569"/>
      <c r="BH39" s="569"/>
      <c r="BI39" s="569"/>
      <c r="BJ39" s="569"/>
      <c r="BK39" s="569"/>
      <c r="BL39" s="569"/>
      <c r="BM39" s="569"/>
      <c r="BN39" s="569"/>
      <c r="BO39" s="569"/>
      <c r="BP39" s="569"/>
      <c r="BQ39" s="569"/>
      <c r="BR39" s="569"/>
      <c r="BS39" s="569"/>
      <c r="BT39" s="569"/>
      <c r="BU39" s="569"/>
      <c r="BV39" s="167"/>
      <c r="BW39" s="568">
        <f t="shared" si="2"/>
        <v>18</v>
      </c>
      <c r="BX39" s="568"/>
      <c r="BY39" s="569" t="str">
        <f>IF('各会計、関係団体の財政状況及び健全化判断比率'!B73="","",'各会計、関係団体の財政状況及び健全化判断比率'!B73)</f>
        <v>後期高齢者医療広域連合（特別会計）</v>
      </c>
      <c r="BZ39" s="569"/>
      <c r="CA39" s="569"/>
      <c r="CB39" s="569"/>
      <c r="CC39" s="569"/>
      <c r="CD39" s="569"/>
      <c r="CE39" s="569"/>
      <c r="CF39" s="569"/>
      <c r="CG39" s="569"/>
      <c r="CH39" s="569"/>
      <c r="CI39" s="569"/>
      <c r="CJ39" s="569"/>
      <c r="CK39" s="569"/>
      <c r="CL39" s="569"/>
      <c r="CM39" s="569"/>
      <c r="CN39" s="167"/>
      <c r="CO39" s="568" t="str">
        <f t="shared" si="3"/>
        <v/>
      </c>
      <c r="CP39" s="568"/>
      <c r="CQ39" s="569" t="str">
        <f>IF('各会計、関係団体の財政状況及び健全化判断比率'!BS12="","",'各会計、関係団体の財政状況及び健全化判断比率'!BS12)</f>
        <v/>
      </c>
      <c r="CR39" s="569"/>
      <c r="CS39" s="569"/>
      <c r="CT39" s="569"/>
      <c r="CU39" s="569"/>
      <c r="CV39" s="569"/>
      <c r="CW39" s="569"/>
      <c r="CX39" s="569"/>
      <c r="CY39" s="569"/>
      <c r="CZ39" s="569"/>
      <c r="DA39" s="569"/>
      <c r="DB39" s="569"/>
      <c r="DC39" s="569"/>
      <c r="DD39" s="569"/>
      <c r="DE39" s="569"/>
      <c r="DF39" s="164"/>
      <c r="DG39" s="570" t="str">
        <f>IF('各会計、関係団体の財政状況及び健全化判断比率'!BR12="","",'各会計、関係団体の財政状況及び健全化判断比率'!BR12)</f>
        <v/>
      </c>
      <c r="DH39" s="570"/>
      <c r="DI39" s="171"/>
      <c r="DJ39" s="139"/>
      <c r="DK39" s="139"/>
      <c r="DL39" s="139"/>
      <c r="DM39" s="139"/>
      <c r="DN39" s="139"/>
      <c r="DO39" s="139"/>
    </row>
    <row r="40" spans="1:119" ht="32.25" customHeight="1">
      <c r="A40" s="140"/>
      <c r="B40" s="166"/>
      <c r="C40" s="568" t="str">
        <f t="shared" si="5"/>
        <v/>
      </c>
      <c r="D40" s="568"/>
      <c r="E40" s="569" t="str">
        <f>IF('各会計、関係団体の財政状況及び健全化判断比率'!B13="","",'各会計、関係団体の財政状況及び健全化判断比率'!B13)</f>
        <v/>
      </c>
      <c r="F40" s="569"/>
      <c r="G40" s="569"/>
      <c r="H40" s="569"/>
      <c r="I40" s="569"/>
      <c r="J40" s="569"/>
      <c r="K40" s="569"/>
      <c r="L40" s="569"/>
      <c r="M40" s="569"/>
      <c r="N40" s="569"/>
      <c r="O40" s="569"/>
      <c r="P40" s="569"/>
      <c r="Q40" s="569"/>
      <c r="R40" s="569"/>
      <c r="S40" s="569"/>
      <c r="T40" s="167"/>
      <c r="U40" s="568" t="str">
        <f t="shared" si="4"/>
        <v/>
      </c>
      <c r="V40" s="568"/>
      <c r="W40" s="569"/>
      <c r="X40" s="569"/>
      <c r="Y40" s="569"/>
      <c r="Z40" s="569"/>
      <c r="AA40" s="569"/>
      <c r="AB40" s="569"/>
      <c r="AC40" s="569"/>
      <c r="AD40" s="569"/>
      <c r="AE40" s="569"/>
      <c r="AF40" s="569"/>
      <c r="AG40" s="569"/>
      <c r="AH40" s="569"/>
      <c r="AI40" s="569"/>
      <c r="AJ40" s="569"/>
      <c r="AK40" s="569"/>
      <c r="AL40" s="167"/>
      <c r="AM40" s="568" t="str">
        <f t="shared" si="0"/>
        <v/>
      </c>
      <c r="AN40" s="568"/>
      <c r="AO40" s="569"/>
      <c r="AP40" s="569"/>
      <c r="AQ40" s="569"/>
      <c r="AR40" s="569"/>
      <c r="AS40" s="569"/>
      <c r="AT40" s="569"/>
      <c r="AU40" s="569"/>
      <c r="AV40" s="569"/>
      <c r="AW40" s="569"/>
      <c r="AX40" s="569"/>
      <c r="AY40" s="569"/>
      <c r="AZ40" s="569"/>
      <c r="BA40" s="569"/>
      <c r="BB40" s="569"/>
      <c r="BC40" s="569"/>
      <c r="BD40" s="167"/>
      <c r="BE40" s="568" t="str">
        <f t="shared" si="1"/>
        <v/>
      </c>
      <c r="BF40" s="568"/>
      <c r="BG40" s="569"/>
      <c r="BH40" s="569"/>
      <c r="BI40" s="569"/>
      <c r="BJ40" s="569"/>
      <c r="BK40" s="569"/>
      <c r="BL40" s="569"/>
      <c r="BM40" s="569"/>
      <c r="BN40" s="569"/>
      <c r="BO40" s="569"/>
      <c r="BP40" s="569"/>
      <c r="BQ40" s="569"/>
      <c r="BR40" s="569"/>
      <c r="BS40" s="569"/>
      <c r="BT40" s="569"/>
      <c r="BU40" s="569"/>
      <c r="BV40" s="167"/>
      <c r="BW40" s="568" t="str">
        <f t="shared" si="2"/>
        <v/>
      </c>
      <c r="BX40" s="568"/>
      <c r="BY40" s="569" t="str">
        <f>IF('各会計、関係団体の財政状況及び健全化判断比率'!B74="","",'各会計、関係団体の財政状況及び健全化判断比率'!B74)</f>
        <v/>
      </c>
      <c r="BZ40" s="569"/>
      <c r="CA40" s="569"/>
      <c r="CB40" s="569"/>
      <c r="CC40" s="569"/>
      <c r="CD40" s="569"/>
      <c r="CE40" s="569"/>
      <c r="CF40" s="569"/>
      <c r="CG40" s="569"/>
      <c r="CH40" s="569"/>
      <c r="CI40" s="569"/>
      <c r="CJ40" s="569"/>
      <c r="CK40" s="569"/>
      <c r="CL40" s="569"/>
      <c r="CM40" s="569"/>
      <c r="CN40" s="167"/>
      <c r="CO40" s="568" t="str">
        <f t="shared" si="3"/>
        <v/>
      </c>
      <c r="CP40" s="568"/>
      <c r="CQ40" s="569" t="str">
        <f>IF('各会計、関係団体の財政状況及び健全化判断比率'!BS13="","",'各会計、関係団体の財政状況及び健全化判断比率'!BS13)</f>
        <v/>
      </c>
      <c r="CR40" s="569"/>
      <c r="CS40" s="569"/>
      <c r="CT40" s="569"/>
      <c r="CU40" s="569"/>
      <c r="CV40" s="569"/>
      <c r="CW40" s="569"/>
      <c r="CX40" s="569"/>
      <c r="CY40" s="569"/>
      <c r="CZ40" s="569"/>
      <c r="DA40" s="569"/>
      <c r="DB40" s="569"/>
      <c r="DC40" s="569"/>
      <c r="DD40" s="569"/>
      <c r="DE40" s="569"/>
      <c r="DF40" s="164"/>
      <c r="DG40" s="570" t="str">
        <f>IF('各会計、関係団体の財政状況及び健全化判断比率'!BR13="","",'各会計、関係団体の財政状況及び健全化判断比率'!BR13)</f>
        <v/>
      </c>
      <c r="DH40" s="570"/>
      <c r="DI40" s="171"/>
      <c r="DJ40" s="139"/>
      <c r="DK40" s="139"/>
      <c r="DL40" s="139"/>
      <c r="DM40" s="139"/>
      <c r="DN40" s="139"/>
      <c r="DO40" s="139"/>
    </row>
    <row r="41" spans="1:119" ht="32.25" customHeight="1">
      <c r="A41" s="140"/>
      <c r="B41" s="166"/>
      <c r="C41" s="568" t="str">
        <f t="shared" si="5"/>
        <v/>
      </c>
      <c r="D41" s="568"/>
      <c r="E41" s="569" t="str">
        <f>IF('各会計、関係団体の財政状況及び健全化判断比率'!B14="","",'各会計、関係団体の財政状況及び健全化判断比率'!B14)</f>
        <v/>
      </c>
      <c r="F41" s="569"/>
      <c r="G41" s="569"/>
      <c r="H41" s="569"/>
      <c r="I41" s="569"/>
      <c r="J41" s="569"/>
      <c r="K41" s="569"/>
      <c r="L41" s="569"/>
      <c r="M41" s="569"/>
      <c r="N41" s="569"/>
      <c r="O41" s="569"/>
      <c r="P41" s="569"/>
      <c r="Q41" s="569"/>
      <c r="R41" s="569"/>
      <c r="S41" s="569"/>
      <c r="T41" s="167"/>
      <c r="U41" s="568" t="str">
        <f t="shared" si="4"/>
        <v/>
      </c>
      <c r="V41" s="568"/>
      <c r="W41" s="569"/>
      <c r="X41" s="569"/>
      <c r="Y41" s="569"/>
      <c r="Z41" s="569"/>
      <c r="AA41" s="569"/>
      <c r="AB41" s="569"/>
      <c r="AC41" s="569"/>
      <c r="AD41" s="569"/>
      <c r="AE41" s="569"/>
      <c r="AF41" s="569"/>
      <c r="AG41" s="569"/>
      <c r="AH41" s="569"/>
      <c r="AI41" s="569"/>
      <c r="AJ41" s="569"/>
      <c r="AK41" s="569"/>
      <c r="AL41" s="167"/>
      <c r="AM41" s="568" t="str">
        <f t="shared" si="0"/>
        <v/>
      </c>
      <c r="AN41" s="568"/>
      <c r="AO41" s="569"/>
      <c r="AP41" s="569"/>
      <c r="AQ41" s="569"/>
      <c r="AR41" s="569"/>
      <c r="AS41" s="569"/>
      <c r="AT41" s="569"/>
      <c r="AU41" s="569"/>
      <c r="AV41" s="569"/>
      <c r="AW41" s="569"/>
      <c r="AX41" s="569"/>
      <c r="AY41" s="569"/>
      <c r="AZ41" s="569"/>
      <c r="BA41" s="569"/>
      <c r="BB41" s="569"/>
      <c r="BC41" s="569"/>
      <c r="BD41" s="167"/>
      <c r="BE41" s="568" t="str">
        <f t="shared" si="1"/>
        <v/>
      </c>
      <c r="BF41" s="568"/>
      <c r="BG41" s="569"/>
      <c r="BH41" s="569"/>
      <c r="BI41" s="569"/>
      <c r="BJ41" s="569"/>
      <c r="BK41" s="569"/>
      <c r="BL41" s="569"/>
      <c r="BM41" s="569"/>
      <c r="BN41" s="569"/>
      <c r="BO41" s="569"/>
      <c r="BP41" s="569"/>
      <c r="BQ41" s="569"/>
      <c r="BR41" s="569"/>
      <c r="BS41" s="569"/>
      <c r="BT41" s="569"/>
      <c r="BU41" s="569"/>
      <c r="BV41" s="167"/>
      <c r="BW41" s="568" t="str">
        <f t="shared" si="2"/>
        <v/>
      </c>
      <c r="BX41" s="568"/>
      <c r="BY41" s="569" t="str">
        <f>IF('各会計、関係団体の財政状況及び健全化判断比率'!B75="","",'各会計、関係団体の財政状況及び健全化判断比率'!B75)</f>
        <v/>
      </c>
      <c r="BZ41" s="569"/>
      <c r="CA41" s="569"/>
      <c r="CB41" s="569"/>
      <c r="CC41" s="569"/>
      <c r="CD41" s="569"/>
      <c r="CE41" s="569"/>
      <c r="CF41" s="569"/>
      <c r="CG41" s="569"/>
      <c r="CH41" s="569"/>
      <c r="CI41" s="569"/>
      <c r="CJ41" s="569"/>
      <c r="CK41" s="569"/>
      <c r="CL41" s="569"/>
      <c r="CM41" s="569"/>
      <c r="CN41" s="167"/>
      <c r="CO41" s="568" t="str">
        <f t="shared" si="3"/>
        <v/>
      </c>
      <c r="CP41" s="568"/>
      <c r="CQ41" s="569" t="str">
        <f>IF('各会計、関係団体の財政状況及び健全化判断比率'!BS14="","",'各会計、関係団体の財政状況及び健全化判断比率'!BS14)</f>
        <v/>
      </c>
      <c r="CR41" s="569"/>
      <c r="CS41" s="569"/>
      <c r="CT41" s="569"/>
      <c r="CU41" s="569"/>
      <c r="CV41" s="569"/>
      <c r="CW41" s="569"/>
      <c r="CX41" s="569"/>
      <c r="CY41" s="569"/>
      <c r="CZ41" s="569"/>
      <c r="DA41" s="569"/>
      <c r="DB41" s="569"/>
      <c r="DC41" s="569"/>
      <c r="DD41" s="569"/>
      <c r="DE41" s="569"/>
      <c r="DF41" s="164"/>
      <c r="DG41" s="570" t="str">
        <f>IF('各会計、関係団体の財政状況及び健全化判断比率'!BR14="","",'各会計、関係団体の財政状況及び健全化判断比率'!BR14)</f>
        <v/>
      </c>
      <c r="DH41" s="570"/>
      <c r="DI41" s="171"/>
      <c r="DJ41" s="139"/>
      <c r="DK41" s="139"/>
      <c r="DL41" s="139"/>
      <c r="DM41" s="139"/>
      <c r="DN41" s="139"/>
      <c r="DO41" s="139"/>
    </row>
    <row r="42" spans="1:119" ht="32.25" customHeight="1">
      <c r="A42" s="139"/>
      <c r="B42" s="166"/>
      <c r="C42" s="568" t="str">
        <f t="shared" si="5"/>
        <v/>
      </c>
      <c r="D42" s="568"/>
      <c r="E42" s="569" t="str">
        <f>IF('各会計、関係団体の財政状況及び健全化判断比率'!B15="","",'各会計、関係団体の財政状況及び健全化判断比率'!B15)</f>
        <v/>
      </c>
      <c r="F42" s="569"/>
      <c r="G42" s="569"/>
      <c r="H42" s="569"/>
      <c r="I42" s="569"/>
      <c r="J42" s="569"/>
      <c r="K42" s="569"/>
      <c r="L42" s="569"/>
      <c r="M42" s="569"/>
      <c r="N42" s="569"/>
      <c r="O42" s="569"/>
      <c r="P42" s="569"/>
      <c r="Q42" s="569"/>
      <c r="R42" s="569"/>
      <c r="S42" s="569"/>
      <c r="T42" s="167"/>
      <c r="U42" s="568" t="str">
        <f t="shared" si="4"/>
        <v/>
      </c>
      <c r="V42" s="568"/>
      <c r="W42" s="569"/>
      <c r="X42" s="569"/>
      <c r="Y42" s="569"/>
      <c r="Z42" s="569"/>
      <c r="AA42" s="569"/>
      <c r="AB42" s="569"/>
      <c r="AC42" s="569"/>
      <c r="AD42" s="569"/>
      <c r="AE42" s="569"/>
      <c r="AF42" s="569"/>
      <c r="AG42" s="569"/>
      <c r="AH42" s="569"/>
      <c r="AI42" s="569"/>
      <c r="AJ42" s="569"/>
      <c r="AK42" s="569"/>
      <c r="AL42" s="167"/>
      <c r="AM42" s="568" t="str">
        <f t="shared" si="0"/>
        <v/>
      </c>
      <c r="AN42" s="568"/>
      <c r="AO42" s="569"/>
      <c r="AP42" s="569"/>
      <c r="AQ42" s="569"/>
      <c r="AR42" s="569"/>
      <c r="AS42" s="569"/>
      <c r="AT42" s="569"/>
      <c r="AU42" s="569"/>
      <c r="AV42" s="569"/>
      <c r="AW42" s="569"/>
      <c r="AX42" s="569"/>
      <c r="AY42" s="569"/>
      <c r="AZ42" s="569"/>
      <c r="BA42" s="569"/>
      <c r="BB42" s="569"/>
      <c r="BC42" s="569"/>
      <c r="BD42" s="167"/>
      <c r="BE42" s="568" t="str">
        <f t="shared" si="1"/>
        <v/>
      </c>
      <c r="BF42" s="568"/>
      <c r="BG42" s="569"/>
      <c r="BH42" s="569"/>
      <c r="BI42" s="569"/>
      <c r="BJ42" s="569"/>
      <c r="BK42" s="569"/>
      <c r="BL42" s="569"/>
      <c r="BM42" s="569"/>
      <c r="BN42" s="569"/>
      <c r="BO42" s="569"/>
      <c r="BP42" s="569"/>
      <c r="BQ42" s="569"/>
      <c r="BR42" s="569"/>
      <c r="BS42" s="569"/>
      <c r="BT42" s="569"/>
      <c r="BU42" s="569"/>
      <c r="BV42" s="167"/>
      <c r="BW42" s="568" t="str">
        <f t="shared" si="2"/>
        <v/>
      </c>
      <c r="BX42" s="568"/>
      <c r="BY42" s="569" t="str">
        <f>IF('各会計、関係団体の財政状況及び健全化判断比率'!B76="","",'各会計、関係団体の財政状況及び健全化判断比率'!B76)</f>
        <v/>
      </c>
      <c r="BZ42" s="569"/>
      <c r="CA42" s="569"/>
      <c r="CB42" s="569"/>
      <c r="CC42" s="569"/>
      <c r="CD42" s="569"/>
      <c r="CE42" s="569"/>
      <c r="CF42" s="569"/>
      <c r="CG42" s="569"/>
      <c r="CH42" s="569"/>
      <c r="CI42" s="569"/>
      <c r="CJ42" s="569"/>
      <c r="CK42" s="569"/>
      <c r="CL42" s="569"/>
      <c r="CM42" s="569"/>
      <c r="CN42" s="167"/>
      <c r="CO42" s="568" t="str">
        <f t="shared" si="3"/>
        <v/>
      </c>
      <c r="CP42" s="568"/>
      <c r="CQ42" s="569" t="str">
        <f>IF('各会計、関係団体の財政状況及び健全化判断比率'!BS15="","",'各会計、関係団体の財政状況及び健全化判断比率'!BS15)</f>
        <v/>
      </c>
      <c r="CR42" s="569"/>
      <c r="CS42" s="569"/>
      <c r="CT42" s="569"/>
      <c r="CU42" s="569"/>
      <c r="CV42" s="569"/>
      <c r="CW42" s="569"/>
      <c r="CX42" s="569"/>
      <c r="CY42" s="569"/>
      <c r="CZ42" s="569"/>
      <c r="DA42" s="569"/>
      <c r="DB42" s="569"/>
      <c r="DC42" s="569"/>
      <c r="DD42" s="569"/>
      <c r="DE42" s="569"/>
      <c r="DF42" s="164"/>
      <c r="DG42" s="570" t="str">
        <f>IF('各会計、関係団体の財政状況及び健全化判断比率'!BR15="","",'各会計、関係団体の財政状況及び健全化判断比率'!BR15)</f>
        <v/>
      </c>
      <c r="DH42" s="570"/>
      <c r="DI42" s="171"/>
      <c r="DJ42" s="139"/>
      <c r="DK42" s="139"/>
      <c r="DL42" s="139"/>
      <c r="DM42" s="139"/>
      <c r="DN42" s="139"/>
      <c r="DO42" s="139"/>
    </row>
    <row r="43" spans="1:119" ht="32.25" customHeight="1">
      <c r="A43" s="139"/>
      <c r="B43" s="166"/>
      <c r="C43" s="568" t="str">
        <f t="shared" si="5"/>
        <v/>
      </c>
      <c r="D43" s="568"/>
      <c r="E43" s="569" t="str">
        <f>IF('各会計、関係団体の財政状況及び健全化判断比率'!B16="","",'各会計、関係団体の財政状況及び健全化判断比率'!B16)</f>
        <v/>
      </c>
      <c r="F43" s="569"/>
      <c r="G43" s="569"/>
      <c r="H43" s="569"/>
      <c r="I43" s="569"/>
      <c r="J43" s="569"/>
      <c r="K43" s="569"/>
      <c r="L43" s="569"/>
      <c r="M43" s="569"/>
      <c r="N43" s="569"/>
      <c r="O43" s="569"/>
      <c r="P43" s="569"/>
      <c r="Q43" s="569"/>
      <c r="R43" s="569"/>
      <c r="S43" s="569"/>
      <c r="T43" s="167"/>
      <c r="U43" s="568" t="str">
        <f t="shared" si="4"/>
        <v/>
      </c>
      <c r="V43" s="568"/>
      <c r="W43" s="569"/>
      <c r="X43" s="569"/>
      <c r="Y43" s="569"/>
      <c r="Z43" s="569"/>
      <c r="AA43" s="569"/>
      <c r="AB43" s="569"/>
      <c r="AC43" s="569"/>
      <c r="AD43" s="569"/>
      <c r="AE43" s="569"/>
      <c r="AF43" s="569"/>
      <c r="AG43" s="569"/>
      <c r="AH43" s="569"/>
      <c r="AI43" s="569"/>
      <c r="AJ43" s="569"/>
      <c r="AK43" s="569"/>
      <c r="AL43" s="167"/>
      <c r="AM43" s="568" t="str">
        <f t="shared" si="0"/>
        <v/>
      </c>
      <c r="AN43" s="568"/>
      <c r="AO43" s="569"/>
      <c r="AP43" s="569"/>
      <c r="AQ43" s="569"/>
      <c r="AR43" s="569"/>
      <c r="AS43" s="569"/>
      <c r="AT43" s="569"/>
      <c r="AU43" s="569"/>
      <c r="AV43" s="569"/>
      <c r="AW43" s="569"/>
      <c r="AX43" s="569"/>
      <c r="AY43" s="569"/>
      <c r="AZ43" s="569"/>
      <c r="BA43" s="569"/>
      <c r="BB43" s="569"/>
      <c r="BC43" s="569"/>
      <c r="BD43" s="167"/>
      <c r="BE43" s="568" t="str">
        <f t="shared" si="1"/>
        <v/>
      </c>
      <c r="BF43" s="568"/>
      <c r="BG43" s="569"/>
      <c r="BH43" s="569"/>
      <c r="BI43" s="569"/>
      <c r="BJ43" s="569"/>
      <c r="BK43" s="569"/>
      <c r="BL43" s="569"/>
      <c r="BM43" s="569"/>
      <c r="BN43" s="569"/>
      <c r="BO43" s="569"/>
      <c r="BP43" s="569"/>
      <c r="BQ43" s="569"/>
      <c r="BR43" s="569"/>
      <c r="BS43" s="569"/>
      <c r="BT43" s="569"/>
      <c r="BU43" s="569"/>
      <c r="BV43" s="167"/>
      <c r="BW43" s="568" t="str">
        <f t="shared" si="2"/>
        <v/>
      </c>
      <c r="BX43" s="568"/>
      <c r="BY43" s="569" t="str">
        <f>IF('各会計、関係団体の財政状況及び健全化判断比率'!B77="","",'各会計、関係団体の財政状況及び健全化判断比率'!B77)</f>
        <v/>
      </c>
      <c r="BZ43" s="569"/>
      <c r="CA43" s="569"/>
      <c r="CB43" s="569"/>
      <c r="CC43" s="569"/>
      <c r="CD43" s="569"/>
      <c r="CE43" s="569"/>
      <c r="CF43" s="569"/>
      <c r="CG43" s="569"/>
      <c r="CH43" s="569"/>
      <c r="CI43" s="569"/>
      <c r="CJ43" s="569"/>
      <c r="CK43" s="569"/>
      <c r="CL43" s="569"/>
      <c r="CM43" s="569"/>
      <c r="CN43" s="167"/>
      <c r="CO43" s="568" t="str">
        <f t="shared" si="3"/>
        <v/>
      </c>
      <c r="CP43" s="568"/>
      <c r="CQ43" s="569" t="str">
        <f>IF('各会計、関係団体の財政状況及び健全化判断比率'!BS16="","",'各会計、関係団体の財政状況及び健全化判断比率'!BS16)</f>
        <v/>
      </c>
      <c r="CR43" s="569"/>
      <c r="CS43" s="569"/>
      <c r="CT43" s="569"/>
      <c r="CU43" s="569"/>
      <c r="CV43" s="569"/>
      <c r="CW43" s="569"/>
      <c r="CX43" s="569"/>
      <c r="CY43" s="569"/>
      <c r="CZ43" s="569"/>
      <c r="DA43" s="569"/>
      <c r="DB43" s="569"/>
      <c r="DC43" s="569"/>
      <c r="DD43" s="569"/>
      <c r="DE43" s="569"/>
      <c r="DF43" s="164"/>
      <c r="DG43" s="570" t="str">
        <f>IF('各会計、関係団体の財政状況及び健全化判断比率'!BR16="","",'各会計、関係団体の財政状況及び健全化判断比率'!BR16)</f>
        <v/>
      </c>
      <c r="DH43" s="570"/>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187</v>
      </c>
      <c r="C46" s="139"/>
      <c r="D46" s="139"/>
      <c r="E46" s="139" t="s">
        <v>188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189</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190</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191</v>
      </c>
    </row>
    <row r="50" spans="5:5">
      <c r="E50" s="141" t="s">
        <v>192</v>
      </c>
    </row>
    <row r="51" spans="5:5">
      <c r="E51" s="141" t="s">
        <v>193</v>
      </c>
    </row>
    <row r="52" spans="5:5">
      <c r="E52" s="141" t="s">
        <v>194</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525</v>
      </c>
      <c r="G33" s="29" t="s">
        <v>526</v>
      </c>
      <c r="H33" s="29" t="s">
        <v>527</v>
      </c>
      <c r="I33" s="29" t="s">
        <v>528</v>
      </c>
      <c r="J33" s="30" t="s">
        <v>529</v>
      </c>
      <c r="K33" s="22"/>
      <c r="L33" s="22"/>
      <c r="M33" s="22"/>
      <c r="N33" s="22"/>
      <c r="O33" s="22"/>
      <c r="P33" s="22"/>
    </row>
    <row r="34" spans="1:16" ht="39" customHeight="1">
      <c r="A34" s="22"/>
      <c r="B34" s="31"/>
      <c r="C34" s="1154" t="s">
        <v>530</v>
      </c>
      <c r="D34" s="1154"/>
      <c r="E34" s="1155"/>
      <c r="F34" s="32">
        <v>9.68</v>
      </c>
      <c r="G34" s="33">
        <v>9.8699999999999992</v>
      </c>
      <c r="H34" s="33">
        <v>9.91</v>
      </c>
      <c r="I34" s="33">
        <v>10.53</v>
      </c>
      <c r="J34" s="34">
        <v>11.47</v>
      </c>
      <c r="K34" s="22"/>
      <c r="L34" s="22"/>
      <c r="M34" s="22"/>
      <c r="N34" s="22"/>
      <c r="O34" s="22"/>
      <c r="P34" s="22"/>
    </row>
    <row r="35" spans="1:16" ht="39" customHeight="1">
      <c r="A35" s="22"/>
      <c r="B35" s="35"/>
      <c r="C35" s="1148" t="s">
        <v>531</v>
      </c>
      <c r="D35" s="1149"/>
      <c r="E35" s="1150"/>
      <c r="F35" s="36">
        <v>7.81</v>
      </c>
      <c r="G35" s="37">
        <v>9.98</v>
      </c>
      <c r="H35" s="37">
        <v>7.68</v>
      </c>
      <c r="I35" s="37">
        <v>8.43</v>
      </c>
      <c r="J35" s="38">
        <v>6.87</v>
      </c>
      <c r="K35" s="22"/>
      <c r="L35" s="22"/>
      <c r="M35" s="22"/>
      <c r="N35" s="22"/>
      <c r="O35" s="22"/>
      <c r="P35" s="22"/>
    </row>
    <row r="36" spans="1:16" ht="39" customHeight="1">
      <c r="A36" s="22"/>
      <c r="B36" s="35"/>
      <c r="C36" s="1148" t="s">
        <v>532</v>
      </c>
      <c r="D36" s="1149"/>
      <c r="E36" s="1150"/>
      <c r="F36" s="36">
        <v>1.56</v>
      </c>
      <c r="G36" s="37">
        <v>3.75</v>
      </c>
      <c r="H36" s="37">
        <v>4.87</v>
      </c>
      <c r="I36" s="37">
        <v>4.0599999999999996</v>
      </c>
      <c r="J36" s="38">
        <v>3.98</v>
      </c>
      <c r="K36" s="22"/>
      <c r="L36" s="22"/>
      <c r="M36" s="22"/>
      <c r="N36" s="22"/>
      <c r="O36" s="22"/>
      <c r="P36" s="22"/>
    </row>
    <row r="37" spans="1:16" ht="39" customHeight="1">
      <c r="A37" s="22"/>
      <c r="B37" s="35"/>
      <c r="C37" s="1148" t="s">
        <v>533</v>
      </c>
      <c r="D37" s="1149"/>
      <c r="E37" s="1150"/>
      <c r="F37" s="36">
        <v>3.13</v>
      </c>
      <c r="G37" s="37">
        <v>3.8</v>
      </c>
      <c r="H37" s="37">
        <v>4.28</v>
      </c>
      <c r="I37" s="37">
        <v>3.92</v>
      </c>
      <c r="J37" s="38">
        <v>3.97</v>
      </c>
      <c r="K37" s="22"/>
      <c r="L37" s="22"/>
      <c r="M37" s="22"/>
      <c r="N37" s="22"/>
      <c r="O37" s="22"/>
      <c r="P37" s="22"/>
    </row>
    <row r="38" spans="1:16" ht="39" customHeight="1">
      <c r="A38" s="22"/>
      <c r="B38" s="35"/>
      <c r="C38" s="1148" t="s">
        <v>534</v>
      </c>
      <c r="D38" s="1149"/>
      <c r="E38" s="1150"/>
      <c r="F38" s="36">
        <v>1.66</v>
      </c>
      <c r="G38" s="37">
        <v>0.91</v>
      </c>
      <c r="H38" s="37">
        <v>2.09</v>
      </c>
      <c r="I38" s="37">
        <v>0.76</v>
      </c>
      <c r="J38" s="38">
        <v>1.03</v>
      </c>
      <c r="K38" s="22"/>
      <c r="L38" s="22"/>
      <c r="M38" s="22"/>
      <c r="N38" s="22"/>
      <c r="O38" s="22"/>
      <c r="P38" s="22"/>
    </row>
    <row r="39" spans="1:16" ht="39" customHeight="1">
      <c r="A39" s="22"/>
      <c r="B39" s="35"/>
      <c r="C39" s="1148" t="s">
        <v>535</v>
      </c>
      <c r="D39" s="1149"/>
      <c r="E39" s="1150"/>
      <c r="F39" s="36" t="s">
        <v>486</v>
      </c>
      <c r="G39" s="37">
        <v>0</v>
      </c>
      <c r="H39" s="37">
        <v>0.02</v>
      </c>
      <c r="I39" s="37">
        <v>7.0000000000000007E-2</v>
      </c>
      <c r="J39" s="38">
        <v>0.18</v>
      </c>
      <c r="K39" s="22"/>
      <c r="L39" s="22"/>
      <c r="M39" s="22"/>
      <c r="N39" s="22"/>
      <c r="O39" s="22"/>
      <c r="P39" s="22"/>
    </row>
    <row r="40" spans="1:16" ht="39" customHeight="1">
      <c r="A40" s="22"/>
      <c r="B40" s="35"/>
      <c r="C40" s="1148" t="s">
        <v>536</v>
      </c>
      <c r="D40" s="1149"/>
      <c r="E40" s="1150"/>
      <c r="F40" s="36">
        <v>0.06</v>
      </c>
      <c r="G40" s="37">
        <v>7.0000000000000007E-2</v>
      </c>
      <c r="H40" s="37">
        <v>0.16</v>
      </c>
      <c r="I40" s="37">
        <v>0</v>
      </c>
      <c r="J40" s="38">
        <v>0.14000000000000001</v>
      </c>
      <c r="K40" s="22"/>
      <c r="L40" s="22"/>
      <c r="M40" s="22"/>
      <c r="N40" s="22"/>
      <c r="O40" s="22"/>
      <c r="P40" s="22"/>
    </row>
    <row r="41" spans="1:16" ht="39" customHeight="1">
      <c r="A41" s="22"/>
      <c r="B41" s="35"/>
      <c r="C41" s="1148" t="s">
        <v>537</v>
      </c>
      <c r="D41" s="1149"/>
      <c r="E41" s="1150"/>
      <c r="F41" s="36">
        <v>0.01</v>
      </c>
      <c r="G41" s="37">
        <v>0.02</v>
      </c>
      <c r="H41" s="37">
        <v>0.09</v>
      </c>
      <c r="I41" s="37">
        <v>0.02</v>
      </c>
      <c r="J41" s="38">
        <v>0.03</v>
      </c>
      <c r="K41" s="22"/>
      <c r="L41" s="22"/>
      <c r="M41" s="22"/>
      <c r="N41" s="22"/>
      <c r="O41" s="22"/>
      <c r="P41" s="22"/>
    </row>
    <row r="42" spans="1:16" ht="39" customHeight="1">
      <c r="A42" s="22"/>
      <c r="B42" s="39"/>
      <c r="C42" s="1148" t="s">
        <v>538</v>
      </c>
      <c r="D42" s="1149"/>
      <c r="E42" s="1150"/>
      <c r="F42" s="36" t="s">
        <v>486</v>
      </c>
      <c r="G42" s="37" t="s">
        <v>486</v>
      </c>
      <c r="H42" s="37" t="s">
        <v>539</v>
      </c>
      <c r="I42" s="37" t="s">
        <v>486</v>
      </c>
      <c r="J42" s="38" t="s">
        <v>486</v>
      </c>
      <c r="K42" s="22"/>
      <c r="L42" s="22"/>
      <c r="M42" s="22"/>
      <c r="N42" s="22"/>
      <c r="O42" s="22"/>
      <c r="P42" s="22"/>
    </row>
    <row r="43" spans="1:16" ht="39" customHeight="1" thickBot="1">
      <c r="A43" s="22"/>
      <c r="B43" s="40"/>
      <c r="C43" s="1151" t="s">
        <v>540</v>
      </c>
      <c r="D43" s="1152"/>
      <c r="E43" s="1153"/>
      <c r="F43" s="41">
        <v>0.08</v>
      </c>
      <c r="G43" s="42">
        <v>7.0000000000000007E-2</v>
      </c>
      <c r="H43" s="42">
        <v>0.05</v>
      </c>
      <c r="I43" s="42">
        <v>0.05</v>
      </c>
      <c r="J43" s="43">
        <v>0.03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c r="A45" s="48"/>
      <c r="B45" s="1164" t="s">
        <v>11</v>
      </c>
      <c r="C45" s="1165"/>
      <c r="D45" s="58"/>
      <c r="E45" s="1170" t="s">
        <v>12</v>
      </c>
      <c r="F45" s="1170"/>
      <c r="G45" s="1170"/>
      <c r="H45" s="1170"/>
      <c r="I45" s="1170"/>
      <c r="J45" s="1171"/>
      <c r="K45" s="59">
        <v>2476</v>
      </c>
      <c r="L45" s="60">
        <v>2510</v>
      </c>
      <c r="M45" s="60">
        <v>2720</v>
      </c>
      <c r="N45" s="60">
        <v>2624</v>
      </c>
      <c r="O45" s="61">
        <v>2543</v>
      </c>
      <c r="P45" s="48"/>
      <c r="Q45" s="48"/>
      <c r="R45" s="48"/>
      <c r="S45" s="48"/>
      <c r="T45" s="48"/>
      <c r="U45" s="48"/>
    </row>
    <row r="46" spans="1:21" ht="30.75" customHeight="1">
      <c r="A46" s="48"/>
      <c r="B46" s="1166"/>
      <c r="C46" s="1167"/>
      <c r="D46" s="62"/>
      <c r="E46" s="1158" t="s">
        <v>13</v>
      </c>
      <c r="F46" s="1158"/>
      <c r="G46" s="1158"/>
      <c r="H46" s="1158"/>
      <c r="I46" s="1158"/>
      <c r="J46" s="1159"/>
      <c r="K46" s="63" t="s">
        <v>486</v>
      </c>
      <c r="L46" s="64" t="s">
        <v>486</v>
      </c>
      <c r="M46" s="64" t="s">
        <v>486</v>
      </c>
      <c r="N46" s="64" t="s">
        <v>486</v>
      </c>
      <c r="O46" s="65" t="s">
        <v>486</v>
      </c>
      <c r="P46" s="48"/>
      <c r="Q46" s="48"/>
      <c r="R46" s="48"/>
      <c r="S46" s="48"/>
      <c r="T46" s="48"/>
      <c r="U46" s="48"/>
    </row>
    <row r="47" spans="1:21" ht="30.75" customHeight="1">
      <c r="A47" s="48"/>
      <c r="B47" s="1166"/>
      <c r="C47" s="1167"/>
      <c r="D47" s="62"/>
      <c r="E47" s="1158" t="s">
        <v>14</v>
      </c>
      <c r="F47" s="1158"/>
      <c r="G47" s="1158"/>
      <c r="H47" s="1158"/>
      <c r="I47" s="1158"/>
      <c r="J47" s="1159"/>
      <c r="K47" s="63" t="s">
        <v>486</v>
      </c>
      <c r="L47" s="64" t="s">
        <v>486</v>
      </c>
      <c r="M47" s="64" t="s">
        <v>486</v>
      </c>
      <c r="N47" s="64" t="s">
        <v>486</v>
      </c>
      <c r="O47" s="65" t="s">
        <v>486</v>
      </c>
      <c r="P47" s="48"/>
      <c r="Q47" s="48"/>
      <c r="R47" s="48"/>
      <c r="S47" s="48"/>
      <c r="T47" s="48"/>
      <c r="U47" s="48"/>
    </row>
    <row r="48" spans="1:21" ht="30.75" customHeight="1">
      <c r="A48" s="48"/>
      <c r="B48" s="1166"/>
      <c r="C48" s="1167"/>
      <c r="D48" s="62"/>
      <c r="E48" s="1158" t="s">
        <v>15</v>
      </c>
      <c r="F48" s="1158"/>
      <c r="G48" s="1158"/>
      <c r="H48" s="1158"/>
      <c r="I48" s="1158"/>
      <c r="J48" s="1159"/>
      <c r="K48" s="63">
        <v>418</v>
      </c>
      <c r="L48" s="64">
        <v>442</v>
      </c>
      <c r="M48" s="64">
        <v>436</v>
      </c>
      <c r="N48" s="64">
        <v>453</v>
      </c>
      <c r="O48" s="65">
        <v>474</v>
      </c>
      <c r="P48" s="48"/>
      <c r="Q48" s="48"/>
      <c r="R48" s="48"/>
      <c r="S48" s="48"/>
      <c r="T48" s="48"/>
      <c r="U48" s="48"/>
    </row>
    <row r="49" spans="1:21" ht="30.75" customHeight="1">
      <c r="A49" s="48"/>
      <c r="B49" s="1166"/>
      <c r="C49" s="1167"/>
      <c r="D49" s="62"/>
      <c r="E49" s="1158" t="s">
        <v>16</v>
      </c>
      <c r="F49" s="1158"/>
      <c r="G49" s="1158"/>
      <c r="H49" s="1158"/>
      <c r="I49" s="1158"/>
      <c r="J49" s="1159"/>
      <c r="K49" s="63">
        <v>84</v>
      </c>
      <c r="L49" s="64">
        <v>79</v>
      </c>
      <c r="M49" s="64">
        <v>75</v>
      </c>
      <c r="N49" s="64">
        <v>74</v>
      </c>
      <c r="O49" s="65">
        <v>67</v>
      </c>
      <c r="P49" s="48"/>
      <c r="Q49" s="48"/>
      <c r="R49" s="48"/>
      <c r="S49" s="48"/>
      <c r="T49" s="48"/>
      <c r="U49" s="48"/>
    </row>
    <row r="50" spans="1:21" ht="30.75" customHeight="1">
      <c r="A50" s="48"/>
      <c r="B50" s="1166"/>
      <c r="C50" s="1167"/>
      <c r="D50" s="62"/>
      <c r="E50" s="1158" t="s">
        <v>17</v>
      </c>
      <c r="F50" s="1158"/>
      <c r="G50" s="1158"/>
      <c r="H50" s="1158"/>
      <c r="I50" s="1158"/>
      <c r="J50" s="1159"/>
      <c r="K50" s="63">
        <v>5</v>
      </c>
      <c r="L50" s="64">
        <v>6</v>
      </c>
      <c r="M50" s="64" t="s">
        <v>486</v>
      </c>
      <c r="N50" s="64" t="s">
        <v>486</v>
      </c>
      <c r="O50" s="65" t="s">
        <v>486</v>
      </c>
      <c r="P50" s="48"/>
      <c r="Q50" s="48"/>
      <c r="R50" s="48"/>
      <c r="S50" s="48"/>
      <c r="T50" s="48"/>
      <c r="U50" s="48"/>
    </row>
    <row r="51" spans="1:21" ht="30.75" customHeight="1">
      <c r="A51" s="48"/>
      <c r="B51" s="1168"/>
      <c r="C51" s="1169"/>
      <c r="D51" s="66"/>
      <c r="E51" s="1158" t="s">
        <v>18</v>
      </c>
      <c r="F51" s="1158"/>
      <c r="G51" s="1158"/>
      <c r="H51" s="1158"/>
      <c r="I51" s="1158"/>
      <c r="J51" s="1159"/>
      <c r="K51" s="63">
        <v>0</v>
      </c>
      <c r="L51" s="64" t="s">
        <v>486</v>
      </c>
      <c r="M51" s="64">
        <v>0</v>
      </c>
      <c r="N51" s="64">
        <v>0</v>
      </c>
      <c r="O51" s="65">
        <v>0</v>
      </c>
      <c r="P51" s="48"/>
      <c r="Q51" s="48"/>
      <c r="R51" s="48"/>
      <c r="S51" s="48"/>
      <c r="T51" s="48"/>
      <c r="U51" s="48"/>
    </row>
    <row r="52" spans="1:21" ht="30.75" customHeight="1">
      <c r="A52" s="48"/>
      <c r="B52" s="1156" t="s">
        <v>19</v>
      </c>
      <c r="C52" s="1157"/>
      <c r="D52" s="66"/>
      <c r="E52" s="1158" t="s">
        <v>20</v>
      </c>
      <c r="F52" s="1158"/>
      <c r="G52" s="1158"/>
      <c r="H52" s="1158"/>
      <c r="I52" s="1158"/>
      <c r="J52" s="1159"/>
      <c r="K52" s="63">
        <v>1758</v>
      </c>
      <c r="L52" s="64">
        <v>1813</v>
      </c>
      <c r="M52" s="64">
        <v>2112</v>
      </c>
      <c r="N52" s="64">
        <v>2126</v>
      </c>
      <c r="O52" s="65">
        <v>2090</v>
      </c>
      <c r="P52" s="48"/>
      <c r="Q52" s="48"/>
      <c r="R52" s="48"/>
      <c r="S52" s="48"/>
      <c r="T52" s="48"/>
      <c r="U52" s="48"/>
    </row>
    <row r="53" spans="1:21" ht="30.75" customHeight="1" thickBot="1">
      <c r="A53" s="48"/>
      <c r="B53" s="1160" t="s">
        <v>21</v>
      </c>
      <c r="C53" s="1161"/>
      <c r="D53" s="67"/>
      <c r="E53" s="1162" t="s">
        <v>22</v>
      </c>
      <c r="F53" s="1162"/>
      <c r="G53" s="1162"/>
      <c r="H53" s="1162"/>
      <c r="I53" s="1162"/>
      <c r="J53" s="1163"/>
      <c r="K53" s="68">
        <v>1225</v>
      </c>
      <c r="L53" s="69">
        <v>1224</v>
      </c>
      <c r="M53" s="69">
        <v>1119</v>
      </c>
      <c r="N53" s="69">
        <v>1025</v>
      </c>
      <c r="O53" s="70">
        <v>994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525</v>
      </c>
      <c r="J40" s="79" t="s">
        <v>526</v>
      </c>
      <c r="K40" s="79" t="s">
        <v>527</v>
      </c>
      <c r="L40" s="79" t="s">
        <v>528</v>
      </c>
      <c r="M40" s="80" t="s">
        <v>529</v>
      </c>
    </row>
    <row r="41" spans="2:13" ht="27.75" customHeight="1">
      <c r="B41" s="1172" t="s">
        <v>24</v>
      </c>
      <c r="C41" s="1173"/>
      <c r="D41" s="81"/>
      <c r="E41" s="1178" t="s">
        <v>25</v>
      </c>
      <c r="F41" s="1178"/>
      <c r="G41" s="1178"/>
      <c r="H41" s="1179"/>
      <c r="I41" s="82">
        <v>19049</v>
      </c>
      <c r="J41" s="83">
        <v>19614</v>
      </c>
      <c r="K41" s="83">
        <v>17827</v>
      </c>
      <c r="L41" s="83">
        <v>17042</v>
      </c>
      <c r="M41" s="84">
        <v>17632</v>
      </c>
    </row>
    <row r="42" spans="2:13" ht="27.75" customHeight="1">
      <c r="B42" s="1174"/>
      <c r="C42" s="1175"/>
      <c r="D42" s="85"/>
      <c r="E42" s="1180" t="s">
        <v>26</v>
      </c>
      <c r="F42" s="1180"/>
      <c r="G42" s="1180"/>
      <c r="H42" s="1181"/>
      <c r="I42" s="86">
        <v>3</v>
      </c>
      <c r="J42" s="87">
        <v>1</v>
      </c>
      <c r="K42" s="87" t="s">
        <v>486</v>
      </c>
      <c r="L42" s="87" t="s">
        <v>486</v>
      </c>
      <c r="M42" s="88" t="s">
        <v>486</v>
      </c>
    </row>
    <row r="43" spans="2:13" ht="27.75" customHeight="1">
      <c r="B43" s="1174"/>
      <c r="C43" s="1175"/>
      <c r="D43" s="85"/>
      <c r="E43" s="1180" t="s">
        <v>27</v>
      </c>
      <c r="F43" s="1180"/>
      <c r="G43" s="1180"/>
      <c r="H43" s="1181"/>
      <c r="I43" s="86">
        <v>4736</v>
      </c>
      <c r="J43" s="87">
        <v>4313</v>
      </c>
      <c r="K43" s="87">
        <v>4002</v>
      </c>
      <c r="L43" s="87">
        <v>4156</v>
      </c>
      <c r="M43" s="88">
        <v>4174</v>
      </c>
    </row>
    <row r="44" spans="2:13" ht="27.75" customHeight="1">
      <c r="B44" s="1174"/>
      <c r="C44" s="1175"/>
      <c r="D44" s="85"/>
      <c r="E44" s="1180" t="s">
        <v>28</v>
      </c>
      <c r="F44" s="1180"/>
      <c r="G44" s="1180"/>
      <c r="H44" s="1181"/>
      <c r="I44" s="86">
        <v>255</v>
      </c>
      <c r="J44" s="87">
        <v>203</v>
      </c>
      <c r="K44" s="87">
        <v>155</v>
      </c>
      <c r="L44" s="87">
        <v>107</v>
      </c>
      <c r="M44" s="88">
        <v>69</v>
      </c>
    </row>
    <row r="45" spans="2:13" ht="27.75" customHeight="1">
      <c r="B45" s="1174"/>
      <c r="C45" s="1175"/>
      <c r="D45" s="85"/>
      <c r="E45" s="1180" t="s">
        <v>29</v>
      </c>
      <c r="F45" s="1180"/>
      <c r="G45" s="1180"/>
      <c r="H45" s="1181"/>
      <c r="I45" s="86">
        <v>2108</v>
      </c>
      <c r="J45" s="87">
        <v>1612</v>
      </c>
      <c r="K45" s="87">
        <v>1345</v>
      </c>
      <c r="L45" s="87">
        <v>1345</v>
      </c>
      <c r="M45" s="88">
        <v>912</v>
      </c>
    </row>
    <row r="46" spans="2:13" ht="27.75" customHeight="1">
      <c r="B46" s="1174"/>
      <c r="C46" s="1175"/>
      <c r="D46" s="89"/>
      <c r="E46" s="1180" t="s">
        <v>30</v>
      </c>
      <c r="F46" s="1180"/>
      <c r="G46" s="1180"/>
      <c r="H46" s="1181"/>
      <c r="I46" s="86" t="s">
        <v>486</v>
      </c>
      <c r="J46" s="87" t="s">
        <v>486</v>
      </c>
      <c r="K46" s="87" t="s">
        <v>486</v>
      </c>
      <c r="L46" s="87" t="s">
        <v>486</v>
      </c>
      <c r="M46" s="88" t="s">
        <v>486</v>
      </c>
    </row>
    <row r="47" spans="2:13" ht="27.75" customHeight="1">
      <c r="B47" s="1174"/>
      <c r="C47" s="1175"/>
      <c r="D47" s="90"/>
      <c r="E47" s="1182" t="s">
        <v>31</v>
      </c>
      <c r="F47" s="1183"/>
      <c r="G47" s="1183"/>
      <c r="H47" s="1184"/>
      <c r="I47" s="86" t="s">
        <v>486</v>
      </c>
      <c r="J47" s="87" t="s">
        <v>486</v>
      </c>
      <c r="K47" s="87" t="s">
        <v>486</v>
      </c>
      <c r="L47" s="87" t="s">
        <v>486</v>
      </c>
      <c r="M47" s="88" t="s">
        <v>486</v>
      </c>
    </row>
    <row r="48" spans="2:13" ht="27.75" customHeight="1">
      <c r="B48" s="1174"/>
      <c r="C48" s="1175"/>
      <c r="D48" s="85"/>
      <c r="E48" s="1180" t="s">
        <v>32</v>
      </c>
      <c r="F48" s="1180"/>
      <c r="G48" s="1180"/>
      <c r="H48" s="1181"/>
      <c r="I48" s="86" t="s">
        <v>486</v>
      </c>
      <c r="J48" s="87" t="s">
        <v>486</v>
      </c>
      <c r="K48" s="87" t="s">
        <v>486</v>
      </c>
      <c r="L48" s="87" t="s">
        <v>486</v>
      </c>
      <c r="M48" s="88" t="s">
        <v>486</v>
      </c>
    </row>
    <row r="49" spans="2:13" ht="27.75" customHeight="1">
      <c r="B49" s="1176"/>
      <c r="C49" s="1177"/>
      <c r="D49" s="85"/>
      <c r="E49" s="1180" t="s">
        <v>33</v>
      </c>
      <c r="F49" s="1180"/>
      <c r="G49" s="1180"/>
      <c r="H49" s="1181"/>
      <c r="I49" s="86" t="s">
        <v>486</v>
      </c>
      <c r="J49" s="87" t="s">
        <v>486</v>
      </c>
      <c r="K49" s="87" t="s">
        <v>486</v>
      </c>
      <c r="L49" s="87" t="s">
        <v>486</v>
      </c>
      <c r="M49" s="88" t="s">
        <v>486</v>
      </c>
    </row>
    <row r="50" spans="2:13" ht="27.75" customHeight="1">
      <c r="B50" s="1185" t="s">
        <v>34</v>
      </c>
      <c r="C50" s="1186"/>
      <c r="D50" s="91"/>
      <c r="E50" s="1180" t="s">
        <v>35</v>
      </c>
      <c r="F50" s="1180"/>
      <c r="G50" s="1180"/>
      <c r="H50" s="1181"/>
      <c r="I50" s="86">
        <v>4604</v>
      </c>
      <c r="J50" s="87">
        <v>6067</v>
      </c>
      <c r="K50" s="87">
        <v>5707</v>
      </c>
      <c r="L50" s="87">
        <v>6481</v>
      </c>
      <c r="M50" s="88">
        <v>8370</v>
      </c>
    </row>
    <row r="51" spans="2:13" ht="27.75" customHeight="1">
      <c r="B51" s="1174"/>
      <c r="C51" s="1175"/>
      <c r="D51" s="85"/>
      <c r="E51" s="1180" t="s">
        <v>36</v>
      </c>
      <c r="F51" s="1180"/>
      <c r="G51" s="1180"/>
      <c r="H51" s="1181"/>
      <c r="I51" s="86">
        <v>17</v>
      </c>
      <c r="J51" s="87">
        <v>213</v>
      </c>
      <c r="K51" s="87">
        <v>201</v>
      </c>
      <c r="L51" s="87">
        <v>186</v>
      </c>
      <c r="M51" s="88">
        <v>762</v>
      </c>
    </row>
    <row r="52" spans="2:13" ht="27.75" customHeight="1">
      <c r="B52" s="1176"/>
      <c r="C52" s="1177"/>
      <c r="D52" s="85"/>
      <c r="E52" s="1180" t="s">
        <v>37</v>
      </c>
      <c r="F52" s="1180"/>
      <c r="G52" s="1180"/>
      <c r="H52" s="1181"/>
      <c r="I52" s="86">
        <v>15964</v>
      </c>
      <c r="J52" s="87">
        <v>16695</v>
      </c>
      <c r="K52" s="87">
        <v>15691</v>
      </c>
      <c r="L52" s="87">
        <v>15631</v>
      </c>
      <c r="M52" s="88">
        <v>16044</v>
      </c>
    </row>
    <row r="53" spans="2:13" ht="27.75" customHeight="1" thickBot="1">
      <c r="B53" s="1187" t="s">
        <v>21</v>
      </c>
      <c r="C53" s="1188"/>
      <c r="D53" s="92"/>
      <c r="E53" s="1189" t="s">
        <v>38</v>
      </c>
      <c r="F53" s="1189"/>
      <c r="G53" s="1189"/>
      <c r="H53" s="1190"/>
      <c r="I53" s="93">
        <v>5565</v>
      </c>
      <c r="J53" s="94">
        <v>2769</v>
      </c>
      <c r="K53" s="94">
        <v>1730</v>
      </c>
      <c r="L53" s="94">
        <v>352</v>
      </c>
      <c r="M53" s="95">
        <v>-2389</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524</v>
      </c>
      <c r="G2" s="113"/>
      <c r="H2" s="114"/>
    </row>
    <row r="3" spans="1:8">
      <c r="A3" s="110" t="s">
        <v>517</v>
      </c>
      <c r="B3" s="115"/>
      <c r="C3" s="116"/>
      <c r="D3" s="117">
        <v>107146</v>
      </c>
      <c r="E3" s="118"/>
      <c r="F3" s="119">
        <v>75709</v>
      </c>
      <c r="G3" s="120"/>
      <c r="H3" s="121"/>
    </row>
    <row r="4" spans="1:8">
      <c r="A4" s="122"/>
      <c r="B4" s="123"/>
      <c r="C4" s="124"/>
      <c r="D4" s="125">
        <v>26588</v>
      </c>
      <c r="E4" s="126"/>
      <c r="F4" s="127">
        <v>35212</v>
      </c>
      <c r="G4" s="128"/>
      <c r="H4" s="129"/>
    </row>
    <row r="5" spans="1:8">
      <c r="A5" s="110" t="s">
        <v>519</v>
      </c>
      <c r="B5" s="115"/>
      <c r="C5" s="116"/>
      <c r="D5" s="117">
        <v>65734</v>
      </c>
      <c r="E5" s="118"/>
      <c r="F5" s="119">
        <v>90961</v>
      </c>
      <c r="G5" s="120"/>
      <c r="H5" s="121"/>
    </row>
    <row r="6" spans="1:8">
      <c r="A6" s="122"/>
      <c r="B6" s="123"/>
      <c r="C6" s="124"/>
      <c r="D6" s="125">
        <v>22426</v>
      </c>
      <c r="E6" s="126"/>
      <c r="F6" s="127">
        <v>37720</v>
      </c>
      <c r="G6" s="128"/>
      <c r="H6" s="129"/>
    </row>
    <row r="7" spans="1:8">
      <c r="A7" s="110" t="s">
        <v>520</v>
      </c>
      <c r="B7" s="115"/>
      <c r="C7" s="116"/>
      <c r="D7" s="117">
        <v>70669</v>
      </c>
      <c r="E7" s="118"/>
      <c r="F7" s="119">
        <v>106614</v>
      </c>
      <c r="G7" s="120"/>
      <c r="H7" s="121"/>
    </row>
    <row r="8" spans="1:8">
      <c r="A8" s="122"/>
      <c r="B8" s="123"/>
      <c r="C8" s="124"/>
      <c r="D8" s="125">
        <v>16551</v>
      </c>
      <c r="E8" s="126"/>
      <c r="F8" s="127">
        <v>45545</v>
      </c>
      <c r="G8" s="128"/>
      <c r="H8" s="129"/>
    </row>
    <row r="9" spans="1:8">
      <c r="A9" s="110" t="s">
        <v>521</v>
      </c>
      <c r="B9" s="115"/>
      <c r="C9" s="116"/>
      <c r="D9" s="117">
        <v>36653</v>
      </c>
      <c r="E9" s="118"/>
      <c r="F9" s="119">
        <v>85459</v>
      </c>
      <c r="G9" s="120"/>
      <c r="H9" s="121"/>
    </row>
    <row r="10" spans="1:8">
      <c r="A10" s="122"/>
      <c r="B10" s="123"/>
      <c r="C10" s="124"/>
      <c r="D10" s="125">
        <v>15825</v>
      </c>
      <c r="E10" s="126"/>
      <c r="F10" s="127">
        <v>44378</v>
      </c>
      <c r="G10" s="128"/>
      <c r="H10" s="129"/>
    </row>
    <row r="11" spans="1:8">
      <c r="A11" s="110" t="s">
        <v>522</v>
      </c>
      <c r="B11" s="115"/>
      <c r="C11" s="116"/>
      <c r="D11" s="117">
        <v>46335</v>
      </c>
      <c r="E11" s="118"/>
      <c r="F11" s="119">
        <v>83280</v>
      </c>
      <c r="G11" s="120"/>
      <c r="H11" s="121"/>
    </row>
    <row r="12" spans="1:8">
      <c r="A12" s="122"/>
      <c r="B12" s="123"/>
      <c r="C12" s="130"/>
      <c r="D12" s="125">
        <v>22340</v>
      </c>
      <c r="E12" s="126"/>
      <c r="F12" s="127">
        <v>43123</v>
      </c>
      <c r="G12" s="128"/>
      <c r="H12" s="129"/>
    </row>
    <row r="13" spans="1:8">
      <c r="A13" s="110"/>
      <c r="B13" s="115"/>
      <c r="C13" s="131"/>
      <c r="D13" s="132">
        <v>65307</v>
      </c>
      <c r="E13" s="133"/>
      <c r="F13" s="134">
        <v>88405</v>
      </c>
      <c r="G13" s="135"/>
      <c r="H13" s="121"/>
    </row>
    <row r="14" spans="1:8">
      <c r="A14" s="122"/>
      <c r="B14" s="123"/>
      <c r="C14" s="124"/>
      <c r="D14" s="125">
        <v>20746</v>
      </c>
      <c r="E14" s="126"/>
      <c r="F14" s="127">
        <v>41196</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6.09</v>
      </c>
      <c r="C19" s="136">
        <f>ROUND(VALUE(SUBSTITUTE(実質収支比率等に係る経年分析!G$48,"▲","-")),2)</f>
        <v>10.050000000000001</v>
      </c>
      <c r="D19" s="136">
        <f>ROUND(VALUE(SUBSTITUTE(実質収支比率等に係る経年分析!H$48,"▲","-")),2)</f>
        <v>7.74</v>
      </c>
      <c r="E19" s="136">
        <f>ROUND(VALUE(SUBSTITUTE(実質収支比率等に係る経年分析!I$48,"▲","-")),2)</f>
        <v>8.49</v>
      </c>
      <c r="F19" s="136">
        <f>ROUND(VALUE(SUBSTITUTE(実質収支比率等に係る経年分析!J$48,"▲","-")),2)</f>
        <v>6.91</v>
      </c>
    </row>
    <row r="20" spans="1:11">
      <c r="A20" s="136" t="s">
        <v>43</v>
      </c>
      <c r="B20" s="136">
        <f>ROUND(VALUE(SUBSTITUTE(実質収支比率等に係る経年分析!F$47,"▲","-")),2)</f>
        <v>19.29</v>
      </c>
      <c r="C20" s="136">
        <f>ROUND(VALUE(SUBSTITUTE(実質収支比率等に係る経年分析!G$47,"▲","-")),2)</f>
        <v>19.25</v>
      </c>
      <c r="D20" s="136">
        <f>ROUND(VALUE(SUBSTITUTE(実質収支比率等に係る経年分析!H$47,"▲","-")),2)</f>
        <v>20.170000000000002</v>
      </c>
      <c r="E20" s="136">
        <f>ROUND(VALUE(SUBSTITUTE(実質収支比率等に係る経年分析!I$47,"▲","-")),2)</f>
        <v>26.65</v>
      </c>
      <c r="F20" s="136">
        <f>ROUND(VALUE(SUBSTITUTE(実質収支比率等に係る経年分析!J$47,"▲","-")),2)</f>
        <v>31.59</v>
      </c>
    </row>
    <row r="21" spans="1:11">
      <c r="A21" s="136" t="s">
        <v>44</v>
      </c>
      <c r="B21" s="136">
        <f>IF(ISNUMBER(VALUE(SUBSTITUTE(実質収支比率等に係る経年分析!F$49,"▲","-"))),ROUND(VALUE(SUBSTITUTE(実質収支比率等に係る経年分析!F$49,"▲","-")),2),NA())</f>
        <v>1.85</v>
      </c>
      <c r="C21" s="136">
        <f>IF(ISNUMBER(VALUE(SUBSTITUTE(実質収支比率等に係る経年分析!G$49,"▲","-"))),ROUND(VALUE(SUBSTITUTE(実質収支比率等に係る経年分析!G$49,"▲","-")),2),NA())</f>
        <v>3.12</v>
      </c>
      <c r="D21" s="136">
        <f>IF(ISNUMBER(VALUE(SUBSTITUTE(実質収支比率等に係る経年分析!H$49,"▲","-"))),ROUND(VALUE(SUBSTITUTE(実質収支比率等に係る経年分析!H$49,"▲","-")),2),NA())</f>
        <v>8.56</v>
      </c>
      <c r="E21" s="136">
        <f>IF(ISNUMBER(VALUE(SUBSTITUTE(実質収支比率等に係る経年分析!I$49,"▲","-"))),ROUND(VALUE(SUBSTITUTE(実質収支比率等に係る経年分析!I$49,"▲","-")),2),NA())</f>
        <v>7.07</v>
      </c>
      <c r="F21" s="136">
        <f>IF(ISNUMBER(VALUE(SUBSTITUTE(実質収支比率等に係る経年分析!J$49,"▲","-"))),ROUND(VALUE(SUBSTITUTE(実質収支比率等に係る経年分析!J$49,"▲","-")),2),NA())</f>
        <v>2.6</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0.08</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7.0000000000000007E-2</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0.05</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0.05</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0.03</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#N/A</v>
      </c>
      <c r="G28" s="137">
        <f>IF(ROUND(VALUE(SUBSTITUTE(連結実質赤字比率に係る赤字・黒字の構成分析!H$42,"▲", "-")), 2) &gt;= 0, ABS(ROUND(VALUE(SUBSTITUTE(連結実質赤字比率に係る赤字・黒字の構成分析!H$42,"▲", "-")), 2)), NA())</f>
        <v>0</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後期高齢者医療特別会計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0.01</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0.02</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0.09</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0.02</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0.03</v>
      </c>
    </row>
    <row r="30" spans="1:11">
      <c r="A30" s="137" t="str">
        <f>IF(連結実質赤字比率に係る赤字・黒字の構成分析!C$40="",NA(),連結実質赤字比率に係る赤字・黒字の構成分析!C$40)</f>
        <v>下水道事業特別会計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0.06</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7.0000000000000007E-2</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0.16</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0.14000000000000001</v>
      </c>
    </row>
    <row r="31" spans="1:11">
      <c r="A31" s="137" t="str">
        <f>IF(連結実質赤字比率に係る赤字・黒字の構成分析!C$39="",NA(),連結実質赤字比率に係る赤字・黒字の構成分析!C$39)</f>
        <v>電気事業特別会計</v>
      </c>
      <c r="B31" s="137" t="e">
        <f>IF(ROUND(VALUE(SUBSTITUTE(連結実質赤字比率に係る赤字・黒字の構成分析!F$39,"▲", "-")), 2) &lt; 0, ABS(ROUND(VALUE(SUBSTITUTE(連結実質赤字比率に係る赤字・黒字の構成分析!F$39,"▲", "-")), 2)), NA())</f>
        <v>#VALUE!</v>
      </c>
      <c r="C31" s="137" t="e">
        <f>IF(ROUND(VALUE(SUBSTITUTE(連結実質赤字比率に係る赤字・黒字の構成分析!F$39,"▲", "-")), 2) &gt;= 0, ABS(ROUND(VALUE(SUBSTITUTE(連結実質赤字比率に係る赤字・黒字の構成分析!F$39,"▲", "-")), 2)), NA())</f>
        <v>#VALUE!</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0.02</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7.0000000000000007E-2</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0.18</v>
      </c>
    </row>
    <row r="32" spans="1:11">
      <c r="A32" s="137" t="str">
        <f>IF(連結実質赤字比率に係る赤字・黒字の構成分析!C$38="",NA(),連結実質赤字比率に係る赤字・黒字の構成分析!C$38)</f>
        <v>介護保険特別会計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1.66</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0.91</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2.09</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0.76</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1.03</v>
      </c>
    </row>
    <row r="33" spans="1:16">
      <c r="A33" s="137" t="str">
        <f>IF(連結実質赤字比率に係る赤字・黒字の構成分析!C$37="",NA(),連結実質赤字比率に係る赤字・黒字の構成分析!C$37)</f>
        <v>病院事業会計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3.13</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3.8</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4.28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3.92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3.97</v>
      </c>
    </row>
    <row r="34" spans="1:16">
      <c r="A34" s="137" t="str">
        <f>IF(連結実質赤字比率に係る赤字・黒字の構成分析!C$36="",NA(),連結実質赤字比率に係る赤字・黒字の構成分析!C$36)</f>
        <v>国民健康保険（事業勘定）特別会計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1.56</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3.75</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4.87</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4.0599999999999996</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3.98</v>
      </c>
    </row>
    <row r="35" spans="1:16">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7.81</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9.98</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7.68</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8.43</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6.87</v>
      </c>
    </row>
    <row r="36" spans="1:16">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9.68</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9.8699999999999992</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9.91</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10.53</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11.47</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1758</v>
      </c>
      <c r="E42" s="138"/>
      <c r="F42" s="138"/>
      <c r="G42" s="138">
        <f>'実質公債費比率（分子）の構造'!L$52</f>
        <v>1813</v>
      </c>
      <c r="H42" s="138"/>
      <c r="I42" s="138"/>
      <c r="J42" s="138">
        <f>'実質公債費比率（分子）の構造'!M$52</f>
        <v>2112</v>
      </c>
      <c r="K42" s="138"/>
      <c r="L42" s="138"/>
      <c r="M42" s="138">
        <f>'実質公債費比率（分子）の構造'!N$52</f>
        <v>2126</v>
      </c>
      <c r="N42" s="138"/>
      <c r="O42" s="138"/>
      <c r="P42" s="138">
        <f>'実質公債費比率（分子）の構造'!O$52</f>
        <v>2090</v>
      </c>
    </row>
    <row r="43" spans="1:16">
      <c r="A43" s="138" t="s">
        <v>52</v>
      </c>
      <c r="B43" s="138">
        <f>'実質公債費比率（分子）の構造'!K$51</f>
        <v>0</v>
      </c>
      <c r="C43" s="138"/>
      <c r="D43" s="138"/>
      <c r="E43" s="138" t="str">
        <f>'実質公債費比率（分子）の構造'!L$51</f>
        <v>-</v>
      </c>
      <c r="F43" s="138"/>
      <c r="G43" s="138"/>
      <c r="H43" s="138">
        <f>'実質公債費比率（分子）の構造'!M$51</f>
        <v>0</v>
      </c>
      <c r="I43" s="138"/>
      <c r="J43" s="138"/>
      <c r="K43" s="138">
        <f>'実質公債費比率（分子）の構造'!N$51</f>
        <v>0</v>
      </c>
      <c r="L43" s="138"/>
      <c r="M43" s="138"/>
      <c r="N43" s="138">
        <f>'実質公債費比率（分子）の構造'!O$51</f>
        <v>0</v>
      </c>
      <c r="O43" s="138"/>
      <c r="P43" s="138"/>
    </row>
    <row r="44" spans="1:16">
      <c r="A44" s="138" t="s">
        <v>53</v>
      </c>
      <c r="B44" s="138">
        <f>'実質公債費比率（分子）の構造'!K$50</f>
        <v>5</v>
      </c>
      <c r="C44" s="138"/>
      <c r="D44" s="138"/>
      <c r="E44" s="138">
        <f>'実質公債費比率（分子）の構造'!L$50</f>
        <v>6</v>
      </c>
      <c r="F44" s="138"/>
      <c r="G44" s="138"/>
      <c r="H44" s="138" t="str">
        <f>'実質公債費比率（分子）の構造'!M$50</f>
        <v>-</v>
      </c>
      <c r="I44" s="138"/>
      <c r="J44" s="138"/>
      <c r="K44" s="138" t="str">
        <f>'実質公債費比率（分子）の構造'!N$50</f>
        <v>-</v>
      </c>
      <c r="L44" s="138"/>
      <c r="M44" s="138"/>
      <c r="N44" s="138" t="str">
        <f>'実質公債費比率（分子）の構造'!O$50</f>
        <v>-</v>
      </c>
      <c r="O44" s="138"/>
      <c r="P44" s="138"/>
    </row>
    <row r="45" spans="1:16">
      <c r="A45" s="138" t="s">
        <v>54</v>
      </c>
      <c r="B45" s="138">
        <f>'実質公債費比率（分子）の構造'!K$49</f>
        <v>84</v>
      </c>
      <c r="C45" s="138"/>
      <c r="D45" s="138"/>
      <c r="E45" s="138">
        <f>'実質公債費比率（分子）の構造'!L$49</f>
        <v>79</v>
      </c>
      <c r="F45" s="138"/>
      <c r="G45" s="138"/>
      <c r="H45" s="138">
        <f>'実質公債費比率（分子）の構造'!M$49</f>
        <v>75</v>
      </c>
      <c r="I45" s="138"/>
      <c r="J45" s="138"/>
      <c r="K45" s="138">
        <f>'実質公債費比率（分子）の構造'!N$49</f>
        <v>74</v>
      </c>
      <c r="L45" s="138"/>
      <c r="M45" s="138"/>
      <c r="N45" s="138">
        <f>'実質公債費比率（分子）の構造'!O$49</f>
        <v>67</v>
      </c>
      <c r="O45" s="138"/>
      <c r="P45" s="138"/>
    </row>
    <row r="46" spans="1:16">
      <c r="A46" s="138" t="s">
        <v>55</v>
      </c>
      <c r="B46" s="138">
        <f>'実質公債費比率（分子）の構造'!K$48</f>
        <v>418</v>
      </c>
      <c r="C46" s="138"/>
      <c r="D46" s="138"/>
      <c r="E46" s="138">
        <f>'実質公債費比率（分子）の構造'!L$48</f>
        <v>442</v>
      </c>
      <c r="F46" s="138"/>
      <c r="G46" s="138"/>
      <c r="H46" s="138">
        <f>'実質公債費比率（分子）の構造'!M$48</f>
        <v>436</v>
      </c>
      <c r="I46" s="138"/>
      <c r="J46" s="138"/>
      <c r="K46" s="138">
        <f>'実質公債費比率（分子）の構造'!N$48</f>
        <v>453</v>
      </c>
      <c r="L46" s="138"/>
      <c r="M46" s="138"/>
      <c r="N46" s="138">
        <f>'実質公債費比率（分子）の構造'!O$48</f>
        <v>474</v>
      </c>
      <c r="O46" s="138"/>
      <c r="P46" s="138"/>
    </row>
    <row r="47" spans="1:16">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58</v>
      </c>
      <c r="B49" s="138">
        <f>'実質公債費比率（分子）の構造'!K$45</f>
        <v>2476</v>
      </c>
      <c r="C49" s="138"/>
      <c r="D49" s="138"/>
      <c r="E49" s="138">
        <f>'実質公債費比率（分子）の構造'!L$45</f>
        <v>2510</v>
      </c>
      <c r="F49" s="138"/>
      <c r="G49" s="138"/>
      <c r="H49" s="138">
        <f>'実質公債費比率（分子）の構造'!M$45</f>
        <v>2720</v>
      </c>
      <c r="I49" s="138"/>
      <c r="J49" s="138"/>
      <c r="K49" s="138">
        <f>'実質公債費比率（分子）の構造'!N$45</f>
        <v>2624</v>
      </c>
      <c r="L49" s="138"/>
      <c r="M49" s="138"/>
      <c r="N49" s="138">
        <f>'実質公債費比率（分子）の構造'!O$45</f>
        <v>2543</v>
      </c>
      <c r="O49" s="138"/>
      <c r="P49" s="138"/>
    </row>
    <row r="50" spans="1:16">
      <c r="A50" s="138" t="s">
        <v>59</v>
      </c>
      <c r="B50" s="138" t="e">
        <f>NA()</f>
        <v>#N/A</v>
      </c>
      <c r="C50" s="138">
        <f>IF(ISNUMBER('実質公債費比率（分子）の構造'!K$53),'実質公債費比率（分子）の構造'!K$53,NA())</f>
        <v>1225</v>
      </c>
      <c r="D50" s="138" t="e">
        <f>NA()</f>
        <v>#N/A</v>
      </c>
      <c r="E50" s="138" t="e">
        <f>NA()</f>
        <v>#N/A</v>
      </c>
      <c r="F50" s="138">
        <f>IF(ISNUMBER('実質公債費比率（分子）の構造'!L$53),'実質公債費比率（分子）の構造'!L$53,NA())</f>
        <v>1224</v>
      </c>
      <c r="G50" s="138" t="e">
        <f>NA()</f>
        <v>#N/A</v>
      </c>
      <c r="H50" s="138" t="e">
        <f>NA()</f>
        <v>#N/A</v>
      </c>
      <c r="I50" s="138">
        <f>IF(ISNUMBER('実質公債費比率（分子）の構造'!M$53),'実質公債費比率（分子）の構造'!M$53,NA())</f>
        <v>1119</v>
      </c>
      <c r="J50" s="138" t="e">
        <f>NA()</f>
        <v>#N/A</v>
      </c>
      <c r="K50" s="138" t="e">
        <f>NA()</f>
        <v>#N/A</v>
      </c>
      <c r="L50" s="138">
        <f>IF(ISNUMBER('実質公債費比率（分子）の構造'!N$53),'実質公債費比率（分子）の構造'!N$53,NA())</f>
        <v>1025</v>
      </c>
      <c r="M50" s="138" t="e">
        <f>NA()</f>
        <v>#N/A</v>
      </c>
      <c r="N50" s="138" t="e">
        <f>NA()</f>
        <v>#N/A</v>
      </c>
      <c r="O50" s="138">
        <f>IF(ISNUMBER('実質公債費比率（分子）の構造'!O$53),'実質公債費比率（分子）の構造'!O$53,NA())</f>
        <v>994</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37</v>
      </c>
      <c r="B56" s="137"/>
      <c r="C56" s="137"/>
      <c r="D56" s="137">
        <f>'将来負担比率（分子）の構造'!I$52</f>
        <v>15964</v>
      </c>
      <c r="E56" s="137"/>
      <c r="F56" s="137"/>
      <c r="G56" s="137">
        <f>'将来負担比率（分子）の構造'!J$52</f>
        <v>16695</v>
      </c>
      <c r="H56" s="137"/>
      <c r="I56" s="137"/>
      <c r="J56" s="137">
        <f>'将来負担比率（分子）の構造'!K$52</f>
        <v>15691</v>
      </c>
      <c r="K56" s="137"/>
      <c r="L56" s="137"/>
      <c r="M56" s="137">
        <f>'将来負担比率（分子）の構造'!L$52</f>
        <v>15631</v>
      </c>
      <c r="N56" s="137"/>
      <c r="O56" s="137"/>
      <c r="P56" s="137">
        <f>'将来負担比率（分子）の構造'!M$52</f>
        <v>16044</v>
      </c>
    </row>
    <row r="57" spans="1:16">
      <c r="A57" s="137" t="s">
        <v>36</v>
      </c>
      <c r="B57" s="137"/>
      <c r="C57" s="137"/>
      <c r="D57" s="137">
        <f>'将来負担比率（分子）の構造'!I$51</f>
        <v>17</v>
      </c>
      <c r="E57" s="137"/>
      <c r="F57" s="137"/>
      <c r="G57" s="137">
        <f>'将来負担比率（分子）の構造'!J$51</f>
        <v>213</v>
      </c>
      <c r="H57" s="137"/>
      <c r="I57" s="137"/>
      <c r="J57" s="137">
        <f>'将来負担比率（分子）の構造'!K$51</f>
        <v>201</v>
      </c>
      <c r="K57" s="137"/>
      <c r="L57" s="137"/>
      <c r="M57" s="137">
        <f>'将来負担比率（分子）の構造'!L$51</f>
        <v>186</v>
      </c>
      <c r="N57" s="137"/>
      <c r="O57" s="137"/>
      <c r="P57" s="137">
        <f>'将来負担比率（分子）の構造'!M$51</f>
        <v>762</v>
      </c>
    </row>
    <row r="58" spans="1:16">
      <c r="A58" s="137" t="s">
        <v>35</v>
      </c>
      <c r="B58" s="137"/>
      <c r="C58" s="137"/>
      <c r="D58" s="137">
        <f>'将来負担比率（分子）の構造'!I$50</f>
        <v>4604</v>
      </c>
      <c r="E58" s="137"/>
      <c r="F58" s="137"/>
      <c r="G58" s="137">
        <f>'将来負担比率（分子）の構造'!J$50</f>
        <v>6067</v>
      </c>
      <c r="H58" s="137"/>
      <c r="I58" s="137"/>
      <c r="J58" s="137">
        <f>'将来負担比率（分子）の構造'!K$50</f>
        <v>5707</v>
      </c>
      <c r="K58" s="137"/>
      <c r="L58" s="137"/>
      <c r="M58" s="137">
        <f>'将来負担比率（分子）の構造'!L$50</f>
        <v>6481</v>
      </c>
      <c r="N58" s="137"/>
      <c r="O58" s="137"/>
      <c r="P58" s="137">
        <f>'将来負担比率（分子）の構造'!M$50</f>
        <v>8370</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c r="A62" s="137" t="s">
        <v>29</v>
      </c>
      <c r="B62" s="137">
        <f>'将来負担比率（分子）の構造'!I$45</f>
        <v>2108</v>
      </c>
      <c r="C62" s="137"/>
      <c r="D62" s="137"/>
      <c r="E62" s="137">
        <f>'将来負担比率（分子）の構造'!J$45</f>
        <v>1612</v>
      </c>
      <c r="F62" s="137"/>
      <c r="G62" s="137"/>
      <c r="H62" s="137">
        <f>'将来負担比率（分子）の構造'!K$45</f>
        <v>1345</v>
      </c>
      <c r="I62" s="137"/>
      <c r="J62" s="137"/>
      <c r="K62" s="137">
        <f>'将来負担比率（分子）の構造'!L$45</f>
        <v>1345</v>
      </c>
      <c r="L62" s="137"/>
      <c r="M62" s="137"/>
      <c r="N62" s="137">
        <f>'将来負担比率（分子）の構造'!M$45</f>
        <v>912</v>
      </c>
      <c r="O62" s="137"/>
      <c r="P62" s="137"/>
    </row>
    <row r="63" spans="1:16">
      <c r="A63" s="137" t="s">
        <v>28</v>
      </c>
      <c r="B63" s="137">
        <f>'将来負担比率（分子）の構造'!I$44</f>
        <v>255</v>
      </c>
      <c r="C63" s="137"/>
      <c r="D63" s="137"/>
      <c r="E63" s="137">
        <f>'将来負担比率（分子）の構造'!J$44</f>
        <v>203</v>
      </c>
      <c r="F63" s="137"/>
      <c r="G63" s="137"/>
      <c r="H63" s="137">
        <f>'将来負担比率（分子）の構造'!K$44</f>
        <v>155</v>
      </c>
      <c r="I63" s="137"/>
      <c r="J63" s="137"/>
      <c r="K63" s="137">
        <f>'将来負担比率（分子）の構造'!L$44</f>
        <v>107</v>
      </c>
      <c r="L63" s="137"/>
      <c r="M63" s="137"/>
      <c r="N63" s="137">
        <f>'将来負担比率（分子）の構造'!M$44</f>
        <v>69</v>
      </c>
      <c r="O63" s="137"/>
      <c r="P63" s="137"/>
    </row>
    <row r="64" spans="1:16">
      <c r="A64" s="137" t="s">
        <v>27</v>
      </c>
      <c r="B64" s="137">
        <f>'将来負担比率（分子）の構造'!I$43</f>
        <v>4736</v>
      </c>
      <c r="C64" s="137"/>
      <c r="D64" s="137"/>
      <c r="E64" s="137">
        <f>'将来負担比率（分子）の構造'!J$43</f>
        <v>4313</v>
      </c>
      <c r="F64" s="137"/>
      <c r="G64" s="137"/>
      <c r="H64" s="137">
        <f>'将来負担比率（分子）の構造'!K$43</f>
        <v>4002</v>
      </c>
      <c r="I64" s="137"/>
      <c r="J64" s="137"/>
      <c r="K64" s="137">
        <f>'将来負担比率（分子）の構造'!L$43</f>
        <v>4156</v>
      </c>
      <c r="L64" s="137"/>
      <c r="M64" s="137"/>
      <c r="N64" s="137">
        <f>'将来負担比率（分子）の構造'!M$43</f>
        <v>4174</v>
      </c>
      <c r="O64" s="137"/>
      <c r="P64" s="137"/>
    </row>
    <row r="65" spans="1:16">
      <c r="A65" s="137" t="s">
        <v>26</v>
      </c>
      <c r="B65" s="137">
        <f>'将来負担比率（分子）の構造'!I$42</f>
        <v>3</v>
      </c>
      <c r="C65" s="137"/>
      <c r="D65" s="137"/>
      <c r="E65" s="137">
        <f>'将来負担比率（分子）の構造'!J$42</f>
        <v>1</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c r="A66" s="137" t="s">
        <v>25</v>
      </c>
      <c r="B66" s="137">
        <f>'将来負担比率（分子）の構造'!I$41</f>
        <v>19049</v>
      </c>
      <c r="C66" s="137"/>
      <c r="D66" s="137"/>
      <c r="E66" s="137">
        <f>'将来負担比率（分子）の構造'!J$41</f>
        <v>19614</v>
      </c>
      <c r="F66" s="137"/>
      <c r="G66" s="137"/>
      <c r="H66" s="137">
        <f>'将来負担比率（分子）の構造'!K$41</f>
        <v>17827</v>
      </c>
      <c r="I66" s="137"/>
      <c r="J66" s="137"/>
      <c r="K66" s="137">
        <f>'将来負担比率（分子）の構造'!L$41</f>
        <v>17042</v>
      </c>
      <c r="L66" s="137"/>
      <c r="M66" s="137"/>
      <c r="N66" s="137">
        <f>'将来負担比率（分子）の構造'!M$41</f>
        <v>17632</v>
      </c>
      <c r="O66" s="137"/>
      <c r="P66" s="137"/>
    </row>
    <row r="67" spans="1:16">
      <c r="A67" s="137" t="s">
        <v>63</v>
      </c>
      <c r="B67" s="137" t="e">
        <f>NA()</f>
        <v>#N/A</v>
      </c>
      <c r="C67" s="137">
        <f>IF(ISNUMBER('将来負担比率（分子）の構造'!I$53), IF('将来負担比率（分子）の構造'!I$53 &lt; 0, 0, '将来負担比率（分子）の構造'!I$53), NA())</f>
        <v>5565</v>
      </c>
      <c r="D67" s="137" t="e">
        <f>NA()</f>
        <v>#N/A</v>
      </c>
      <c r="E67" s="137" t="e">
        <f>NA()</f>
        <v>#N/A</v>
      </c>
      <c r="F67" s="137">
        <f>IF(ISNUMBER('将来負担比率（分子）の構造'!J$53), IF('将来負担比率（分子）の構造'!J$53 &lt; 0, 0, '将来負担比率（分子）の構造'!J$53), NA())</f>
        <v>2769</v>
      </c>
      <c r="G67" s="137" t="e">
        <f>NA()</f>
        <v>#N/A</v>
      </c>
      <c r="H67" s="137" t="e">
        <f>NA()</f>
        <v>#N/A</v>
      </c>
      <c r="I67" s="137">
        <f>IF(ISNUMBER('将来負担比率（分子）の構造'!K$53), IF('将来負担比率（分子）の構造'!K$53 &lt; 0, 0, '将来負担比率（分子）の構造'!K$53), NA())</f>
        <v>1730</v>
      </c>
      <c r="J67" s="137" t="e">
        <f>NA()</f>
        <v>#N/A</v>
      </c>
      <c r="K67" s="137" t="e">
        <f>NA()</f>
        <v>#N/A</v>
      </c>
      <c r="L67" s="137">
        <f>IF(ISNUMBER('将来負担比率（分子）の構造'!L$53), IF('将来負担比率（分子）の構造'!L$53 &lt; 0, 0, '将来負担比率（分子）の構造'!L$53), NA())</f>
        <v>352</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571" t="s">
        <v>195</v>
      </c>
      <c r="DI1" s="572"/>
      <c r="DJ1" s="572"/>
      <c r="DK1" s="572"/>
      <c r="DL1" s="572"/>
      <c r="DM1" s="572"/>
      <c r="DN1" s="573"/>
      <c r="DP1" s="571" t="s">
        <v>196</v>
      </c>
      <c r="DQ1" s="572"/>
      <c r="DR1" s="572"/>
      <c r="DS1" s="572"/>
      <c r="DT1" s="572"/>
      <c r="DU1" s="572"/>
      <c r="DV1" s="572"/>
      <c r="DW1" s="572"/>
      <c r="DX1" s="572"/>
      <c r="DY1" s="572"/>
      <c r="DZ1" s="572"/>
      <c r="EA1" s="572"/>
      <c r="EB1" s="572"/>
      <c r="EC1" s="573"/>
      <c r="ED1" s="177"/>
      <c r="EE1" s="177"/>
      <c r="EF1" s="177"/>
      <c r="EG1" s="177"/>
      <c r="EH1" s="177"/>
      <c r="EI1" s="177"/>
      <c r="EJ1" s="177"/>
      <c r="EK1" s="177"/>
      <c r="EL1" s="177"/>
      <c r="EM1" s="177"/>
    </row>
    <row r="2" spans="2:143" ht="22.5" customHeight="1">
      <c r="B2" s="180" t="s">
        <v>197</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574" t="s">
        <v>198</v>
      </c>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4" t="s">
        <v>199</v>
      </c>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6"/>
      <c r="CD3" s="577" t="s">
        <v>200</v>
      </c>
      <c r="CE3" s="578"/>
      <c r="CF3" s="578"/>
      <c r="CG3" s="578"/>
      <c r="CH3" s="578"/>
      <c r="CI3" s="578"/>
      <c r="CJ3" s="578"/>
      <c r="CK3" s="578"/>
      <c r="CL3" s="578"/>
      <c r="CM3" s="578"/>
      <c r="CN3" s="578"/>
      <c r="CO3" s="578"/>
      <c r="CP3" s="578"/>
      <c r="CQ3" s="578"/>
      <c r="CR3" s="578"/>
      <c r="CS3" s="578"/>
      <c r="CT3" s="578"/>
      <c r="CU3" s="578"/>
      <c r="CV3" s="578"/>
      <c r="CW3" s="578"/>
      <c r="CX3" s="578"/>
      <c r="CY3" s="578"/>
      <c r="CZ3" s="578"/>
      <c r="DA3" s="578"/>
      <c r="DB3" s="578"/>
      <c r="DC3" s="578"/>
      <c r="DD3" s="578"/>
      <c r="DE3" s="578"/>
      <c r="DF3" s="578"/>
      <c r="DG3" s="578"/>
      <c r="DH3" s="578"/>
      <c r="DI3" s="578"/>
      <c r="DJ3" s="578"/>
      <c r="DK3" s="578"/>
      <c r="DL3" s="578"/>
      <c r="DM3" s="578"/>
      <c r="DN3" s="578"/>
      <c r="DO3" s="578"/>
      <c r="DP3" s="578"/>
      <c r="DQ3" s="578"/>
      <c r="DR3" s="578"/>
      <c r="DS3" s="578"/>
      <c r="DT3" s="578"/>
      <c r="DU3" s="578"/>
      <c r="DV3" s="578"/>
      <c r="DW3" s="578"/>
      <c r="DX3" s="578"/>
      <c r="DY3" s="578"/>
      <c r="DZ3" s="578"/>
      <c r="EA3" s="578"/>
      <c r="EB3" s="578"/>
      <c r="EC3" s="579"/>
    </row>
    <row r="4" spans="2:143" ht="11.25" customHeight="1">
      <c r="B4" s="574" t="s">
        <v>1</v>
      </c>
      <c r="C4" s="575"/>
      <c r="D4" s="575"/>
      <c r="E4" s="575"/>
      <c r="F4" s="575"/>
      <c r="G4" s="575"/>
      <c r="H4" s="575"/>
      <c r="I4" s="575"/>
      <c r="J4" s="575"/>
      <c r="K4" s="575"/>
      <c r="L4" s="575"/>
      <c r="M4" s="575"/>
      <c r="N4" s="575"/>
      <c r="O4" s="575"/>
      <c r="P4" s="575"/>
      <c r="Q4" s="576"/>
      <c r="R4" s="574" t="s">
        <v>201</v>
      </c>
      <c r="S4" s="575"/>
      <c r="T4" s="575"/>
      <c r="U4" s="575"/>
      <c r="V4" s="575"/>
      <c r="W4" s="575"/>
      <c r="X4" s="575"/>
      <c r="Y4" s="576"/>
      <c r="Z4" s="574" t="s">
        <v>202</v>
      </c>
      <c r="AA4" s="575"/>
      <c r="AB4" s="575"/>
      <c r="AC4" s="576"/>
      <c r="AD4" s="574" t="s">
        <v>203</v>
      </c>
      <c r="AE4" s="575"/>
      <c r="AF4" s="575"/>
      <c r="AG4" s="575"/>
      <c r="AH4" s="575"/>
      <c r="AI4" s="575"/>
      <c r="AJ4" s="575"/>
      <c r="AK4" s="576"/>
      <c r="AL4" s="574" t="s">
        <v>202</v>
      </c>
      <c r="AM4" s="575"/>
      <c r="AN4" s="575"/>
      <c r="AO4" s="576"/>
      <c r="AP4" s="580" t="s">
        <v>204</v>
      </c>
      <c r="AQ4" s="580"/>
      <c r="AR4" s="580"/>
      <c r="AS4" s="580"/>
      <c r="AT4" s="580"/>
      <c r="AU4" s="580"/>
      <c r="AV4" s="580"/>
      <c r="AW4" s="580"/>
      <c r="AX4" s="580"/>
      <c r="AY4" s="580"/>
      <c r="AZ4" s="580"/>
      <c r="BA4" s="580"/>
      <c r="BB4" s="580"/>
      <c r="BC4" s="580"/>
      <c r="BD4" s="580"/>
      <c r="BE4" s="580"/>
      <c r="BF4" s="580"/>
      <c r="BG4" s="580" t="s">
        <v>205</v>
      </c>
      <c r="BH4" s="580"/>
      <c r="BI4" s="580"/>
      <c r="BJ4" s="580"/>
      <c r="BK4" s="580"/>
      <c r="BL4" s="580"/>
      <c r="BM4" s="580"/>
      <c r="BN4" s="580"/>
      <c r="BO4" s="580" t="s">
        <v>202</v>
      </c>
      <c r="BP4" s="580"/>
      <c r="BQ4" s="580"/>
      <c r="BR4" s="580"/>
      <c r="BS4" s="580" t="s">
        <v>206</v>
      </c>
      <c r="BT4" s="580"/>
      <c r="BU4" s="580"/>
      <c r="BV4" s="580"/>
      <c r="BW4" s="580"/>
      <c r="BX4" s="580"/>
      <c r="BY4" s="580"/>
      <c r="BZ4" s="580"/>
      <c r="CA4" s="580"/>
      <c r="CB4" s="580"/>
      <c r="CD4" s="577" t="s">
        <v>207</v>
      </c>
      <c r="CE4" s="578"/>
      <c r="CF4" s="578"/>
      <c r="CG4" s="578"/>
      <c r="CH4" s="578"/>
      <c r="CI4" s="578"/>
      <c r="CJ4" s="578"/>
      <c r="CK4" s="578"/>
      <c r="CL4" s="578"/>
      <c r="CM4" s="578"/>
      <c r="CN4" s="578"/>
      <c r="CO4" s="578"/>
      <c r="CP4" s="578"/>
      <c r="CQ4" s="578"/>
      <c r="CR4" s="578"/>
      <c r="CS4" s="578"/>
      <c r="CT4" s="578"/>
      <c r="CU4" s="578"/>
      <c r="CV4" s="578"/>
      <c r="CW4" s="578"/>
      <c r="CX4" s="578"/>
      <c r="CY4" s="578"/>
      <c r="CZ4" s="578"/>
      <c r="DA4" s="578"/>
      <c r="DB4" s="578"/>
      <c r="DC4" s="578"/>
      <c r="DD4" s="578"/>
      <c r="DE4" s="578"/>
      <c r="DF4" s="578"/>
      <c r="DG4" s="578"/>
      <c r="DH4" s="578"/>
      <c r="DI4" s="578"/>
      <c r="DJ4" s="578"/>
      <c r="DK4" s="578"/>
      <c r="DL4" s="578"/>
      <c r="DM4" s="578"/>
      <c r="DN4" s="578"/>
      <c r="DO4" s="578"/>
      <c r="DP4" s="578"/>
      <c r="DQ4" s="578"/>
      <c r="DR4" s="578"/>
      <c r="DS4" s="578"/>
      <c r="DT4" s="578"/>
      <c r="DU4" s="578"/>
      <c r="DV4" s="578"/>
      <c r="DW4" s="578"/>
      <c r="DX4" s="578"/>
      <c r="DY4" s="578"/>
      <c r="DZ4" s="578"/>
      <c r="EA4" s="578"/>
      <c r="EB4" s="578"/>
      <c r="EC4" s="579"/>
    </row>
    <row r="5" spans="2:143" s="183" customFormat="1" ht="11.25" customHeight="1">
      <c r="B5" s="581" t="s">
        <v>208</v>
      </c>
      <c r="C5" s="582"/>
      <c r="D5" s="582"/>
      <c r="E5" s="582"/>
      <c r="F5" s="582"/>
      <c r="G5" s="582"/>
      <c r="H5" s="582"/>
      <c r="I5" s="582"/>
      <c r="J5" s="582"/>
      <c r="K5" s="582"/>
      <c r="L5" s="582"/>
      <c r="M5" s="582"/>
      <c r="N5" s="582"/>
      <c r="O5" s="582"/>
      <c r="P5" s="582"/>
      <c r="Q5" s="583"/>
      <c r="R5" s="584">
        <v>2301185</v>
      </c>
      <c r="S5" s="585"/>
      <c r="T5" s="585"/>
      <c r="U5" s="585"/>
      <c r="V5" s="585"/>
      <c r="W5" s="585"/>
      <c r="X5" s="585"/>
      <c r="Y5" s="586"/>
      <c r="Z5" s="587">
        <v>11.6</v>
      </c>
      <c r="AA5" s="587"/>
      <c r="AB5" s="587"/>
      <c r="AC5" s="587"/>
      <c r="AD5" s="588">
        <v>2301185</v>
      </c>
      <c r="AE5" s="588"/>
      <c r="AF5" s="588"/>
      <c r="AG5" s="588"/>
      <c r="AH5" s="588"/>
      <c r="AI5" s="588"/>
      <c r="AJ5" s="588"/>
      <c r="AK5" s="588"/>
      <c r="AL5" s="589">
        <v>22.1</v>
      </c>
      <c r="AM5" s="590"/>
      <c r="AN5" s="590"/>
      <c r="AO5" s="591"/>
      <c r="AP5" s="581" t="s">
        <v>209</v>
      </c>
      <c r="AQ5" s="582"/>
      <c r="AR5" s="582"/>
      <c r="AS5" s="582"/>
      <c r="AT5" s="582"/>
      <c r="AU5" s="582"/>
      <c r="AV5" s="582"/>
      <c r="AW5" s="582"/>
      <c r="AX5" s="582"/>
      <c r="AY5" s="582"/>
      <c r="AZ5" s="582"/>
      <c r="BA5" s="582"/>
      <c r="BB5" s="582"/>
      <c r="BC5" s="582"/>
      <c r="BD5" s="582"/>
      <c r="BE5" s="582"/>
      <c r="BF5" s="583"/>
      <c r="BG5" s="595">
        <v>2274546</v>
      </c>
      <c r="BH5" s="596"/>
      <c r="BI5" s="596"/>
      <c r="BJ5" s="596"/>
      <c r="BK5" s="596"/>
      <c r="BL5" s="596"/>
      <c r="BM5" s="596"/>
      <c r="BN5" s="597"/>
      <c r="BO5" s="598">
        <v>98.8</v>
      </c>
      <c r="BP5" s="598"/>
      <c r="BQ5" s="598"/>
      <c r="BR5" s="598"/>
      <c r="BS5" s="599" t="s">
        <v>210</v>
      </c>
      <c r="BT5" s="599"/>
      <c r="BU5" s="599"/>
      <c r="BV5" s="599"/>
      <c r="BW5" s="599"/>
      <c r="BX5" s="599"/>
      <c r="BY5" s="599"/>
      <c r="BZ5" s="599"/>
      <c r="CA5" s="599"/>
      <c r="CB5" s="603"/>
      <c r="CD5" s="577" t="s">
        <v>204</v>
      </c>
      <c r="CE5" s="578"/>
      <c r="CF5" s="578"/>
      <c r="CG5" s="578"/>
      <c r="CH5" s="578"/>
      <c r="CI5" s="578"/>
      <c r="CJ5" s="578"/>
      <c r="CK5" s="578"/>
      <c r="CL5" s="578"/>
      <c r="CM5" s="578"/>
      <c r="CN5" s="578"/>
      <c r="CO5" s="578"/>
      <c r="CP5" s="578"/>
      <c r="CQ5" s="579"/>
      <c r="CR5" s="577" t="s">
        <v>211</v>
      </c>
      <c r="CS5" s="578"/>
      <c r="CT5" s="578"/>
      <c r="CU5" s="578"/>
      <c r="CV5" s="578"/>
      <c r="CW5" s="578"/>
      <c r="CX5" s="578"/>
      <c r="CY5" s="579"/>
      <c r="CZ5" s="577" t="s">
        <v>202</v>
      </c>
      <c r="DA5" s="578"/>
      <c r="DB5" s="578"/>
      <c r="DC5" s="579"/>
      <c r="DD5" s="577" t="s">
        <v>212</v>
      </c>
      <c r="DE5" s="578"/>
      <c r="DF5" s="578"/>
      <c r="DG5" s="578"/>
      <c r="DH5" s="578"/>
      <c r="DI5" s="578"/>
      <c r="DJ5" s="578"/>
      <c r="DK5" s="578"/>
      <c r="DL5" s="578"/>
      <c r="DM5" s="578"/>
      <c r="DN5" s="578"/>
      <c r="DO5" s="578"/>
      <c r="DP5" s="579"/>
      <c r="DQ5" s="577" t="s">
        <v>213</v>
      </c>
      <c r="DR5" s="578"/>
      <c r="DS5" s="578"/>
      <c r="DT5" s="578"/>
      <c r="DU5" s="578"/>
      <c r="DV5" s="578"/>
      <c r="DW5" s="578"/>
      <c r="DX5" s="578"/>
      <c r="DY5" s="578"/>
      <c r="DZ5" s="578"/>
      <c r="EA5" s="578"/>
      <c r="EB5" s="578"/>
      <c r="EC5" s="579"/>
    </row>
    <row r="6" spans="2:143" ht="11.25" customHeight="1">
      <c r="B6" s="592" t="s">
        <v>214</v>
      </c>
      <c r="C6" s="593"/>
      <c r="D6" s="593"/>
      <c r="E6" s="593"/>
      <c r="F6" s="593"/>
      <c r="G6" s="593"/>
      <c r="H6" s="593"/>
      <c r="I6" s="593"/>
      <c r="J6" s="593"/>
      <c r="K6" s="593"/>
      <c r="L6" s="593"/>
      <c r="M6" s="593"/>
      <c r="N6" s="593"/>
      <c r="O6" s="593"/>
      <c r="P6" s="593"/>
      <c r="Q6" s="594"/>
      <c r="R6" s="595">
        <v>126753</v>
      </c>
      <c r="S6" s="596"/>
      <c r="T6" s="596"/>
      <c r="U6" s="596"/>
      <c r="V6" s="596"/>
      <c r="W6" s="596"/>
      <c r="X6" s="596"/>
      <c r="Y6" s="597"/>
      <c r="Z6" s="598">
        <v>0.6</v>
      </c>
      <c r="AA6" s="598"/>
      <c r="AB6" s="598"/>
      <c r="AC6" s="598"/>
      <c r="AD6" s="599">
        <v>126753</v>
      </c>
      <c r="AE6" s="599"/>
      <c r="AF6" s="599"/>
      <c r="AG6" s="599"/>
      <c r="AH6" s="599"/>
      <c r="AI6" s="599"/>
      <c r="AJ6" s="599"/>
      <c r="AK6" s="599"/>
      <c r="AL6" s="600">
        <v>1.2</v>
      </c>
      <c r="AM6" s="601"/>
      <c r="AN6" s="601"/>
      <c r="AO6" s="602"/>
      <c r="AP6" s="592" t="s">
        <v>215</v>
      </c>
      <c r="AQ6" s="593"/>
      <c r="AR6" s="593"/>
      <c r="AS6" s="593"/>
      <c r="AT6" s="593"/>
      <c r="AU6" s="593"/>
      <c r="AV6" s="593"/>
      <c r="AW6" s="593"/>
      <c r="AX6" s="593"/>
      <c r="AY6" s="593"/>
      <c r="AZ6" s="593"/>
      <c r="BA6" s="593"/>
      <c r="BB6" s="593"/>
      <c r="BC6" s="593"/>
      <c r="BD6" s="593"/>
      <c r="BE6" s="593"/>
      <c r="BF6" s="594"/>
      <c r="BG6" s="595">
        <v>2274546</v>
      </c>
      <c r="BH6" s="596"/>
      <c r="BI6" s="596"/>
      <c r="BJ6" s="596"/>
      <c r="BK6" s="596"/>
      <c r="BL6" s="596"/>
      <c r="BM6" s="596"/>
      <c r="BN6" s="597"/>
      <c r="BO6" s="598">
        <v>98.8</v>
      </c>
      <c r="BP6" s="598"/>
      <c r="BQ6" s="598"/>
      <c r="BR6" s="598"/>
      <c r="BS6" s="599" t="s">
        <v>210</v>
      </c>
      <c r="BT6" s="599"/>
      <c r="BU6" s="599"/>
      <c r="BV6" s="599"/>
      <c r="BW6" s="599"/>
      <c r="BX6" s="599"/>
      <c r="BY6" s="599"/>
      <c r="BZ6" s="599"/>
      <c r="CA6" s="599"/>
      <c r="CB6" s="603"/>
      <c r="CD6" s="606" t="s">
        <v>216</v>
      </c>
      <c r="CE6" s="607"/>
      <c r="CF6" s="607"/>
      <c r="CG6" s="607"/>
      <c r="CH6" s="607"/>
      <c r="CI6" s="607"/>
      <c r="CJ6" s="607"/>
      <c r="CK6" s="607"/>
      <c r="CL6" s="607"/>
      <c r="CM6" s="607"/>
      <c r="CN6" s="607"/>
      <c r="CO6" s="607"/>
      <c r="CP6" s="607"/>
      <c r="CQ6" s="608"/>
      <c r="CR6" s="595">
        <v>143435</v>
      </c>
      <c r="CS6" s="596"/>
      <c r="CT6" s="596"/>
      <c r="CU6" s="596"/>
      <c r="CV6" s="596"/>
      <c r="CW6" s="596"/>
      <c r="CX6" s="596"/>
      <c r="CY6" s="597"/>
      <c r="CZ6" s="598">
        <v>0.8</v>
      </c>
      <c r="DA6" s="598"/>
      <c r="DB6" s="598"/>
      <c r="DC6" s="598"/>
      <c r="DD6" s="604" t="s">
        <v>210</v>
      </c>
      <c r="DE6" s="596"/>
      <c r="DF6" s="596"/>
      <c r="DG6" s="596"/>
      <c r="DH6" s="596"/>
      <c r="DI6" s="596"/>
      <c r="DJ6" s="596"/>
      <c r="DK6" s="596"/>
      <c r="DL6" s="596"/>
      <c r="DM6" s="596"/>
      <c r="DN6" s="596"/>
      <c r="DO6" s="596"/>
      <c r="DP6" s="597"/>
      <c r="DQ6" s="604">
        <v>143435</v>
      </c>
      <c r="DR6" s="596"/>
      <c r="DS6" s="596"/>
      <c r="DT6" s="596"/>
      <c r="DU6" s="596"/>
      <c r="DV6" s="596"/>
      <c r="DW6" s="596"/>
      <c r="DX6" s="596"/>
      <c r="DY6" s="596"/>
      <c r="DZ6" s="596"/>
      <c r="EA6" s="596"/>
      <c r="EB6" s="596"/>
      <c r="EC6" s="605"/>
    </row>
    <row r="7" spans="2:143" ht="11.25" customHeight="1">
      <c r="B7" s="592" t="s">
        <v>217</v>
      </c>
      <c r="C7" s="593"/>
      <c r="D7" s="593"/>
      <c r="E7" s="593"/>
      <c r="F7" s="593"/>
      <c r="G7" s="593"/>
      <c r="H7" s="593"/>
      <c r="I7" s="593"/>
      <c r="J7" s="593"/>
      <c r="K7" s="593"/>
      <c r="L7" s="593"/>
      <c r="M7" s="593"/>
      <c r="N7" s="593"/>
      <c r="O7" s="593"/>
      <c r="P7" s="593"/>
      <c r="Q7" s="594"/>
      <c r="R7" s="595">
        <v>2034</v>
      </c>
      <c r="S7" s="596"/>
      <c r="T7" s="596"/>
      <c r="U7" s="596"/>
      <c r="V7" s="596"/>
      <c r="W7" s="596"/>
      <c r="X7" s="596"/>
      <c r="Y7" s="597"/>
      <c r="Z7" s="598">
        <v>0</v>
      </c>
      <c r="AA7" s="598"/>
      <c r="AB7" s="598"/>
      <c r="AC7" s="598"/>
      <c r="AD7" s="599">
        <v>2034</v>
      </c>
      <c r="AE7" s="599"/>
      <c r="AF7" s="599"/>
      <c r="AG7" s="599"/>
      <c r="AH7" s="599"/>
      <c r="AI7" s="599"/>
      <c r="AJ7" s="599"/>
      <c r="AK7" s="599"/>
      <c r="AL7" s="600">
        <v>0</v>
      </c>
      <c r="AM7" s="601"/>
      <c r="AN7" s="601"/>
      <c r="AO7" s="602"/>
      <c r="AP7" s="592" t="s">
        <v>218</v>
      </c>
      <c r="AQ7" s="593"/>
      <c r="AR7" s="593"/>
      <c r="AS7" s="593"/>
      <c r="AT7" s="593"/>
      <c r="AU7" s="593"/>
      <c r="AV7" s="593"/>
      <c r="AW7" s="593"/>
      <c r="AX7" s="593"/>
      <c r="AY7" s="593"/>
      <c r="AZ7" s="593"/>
      <c r="BA7" s="593"/>
      <c r="BB7" s="593"/>
      <c r="BC7" s="593"/>
      <c r="BD7" s="593"/>
      <c r="BE7" s="593"/>
      <c r="BF7" s="594"/>
      <c r="BG7" s="595">
        <v>915650</v>
      </c>
      <c r="BH7" s="596"/>
      <c r="BI7" s="596"/>
      <c r="BJ7" s="596"/>
      <c r="BK7" s="596"/>
      <c r="BL7" s="596"/>
      <c r="BM7" s="596"/>
      <c r="BN7" s="597"/>
      <c r="BO7" s="598">
        <v>39.799999999999997</v>
      </c>
      <c r="BP7" s="598"/>
      <c r="BQ7" s="598"/>
      <c r="BR7" s="598"/>
      <c r="BS7" s="599" t="s">
        <v>210</v>
      </c>
      <c r="BT7" s="599"/>
      <c r="BU7" s="599"/>
      <c r="BV7" s="599"/>
      <c r="BW7" s="599"/>
      <c r="BX7" s="599"/>
      <c r="BY7" s="599"/>
      <c r="BZ7" s="599"/>
      <c r="CA7" s="599"/>
      <c r="CB7" s="603"/>
      <c r="CD7" s="609" t="s">
        <v>219</v>
      </c>
      <c r="CE7" s="610"/>
      <c r="CF7" s="610"/>
      <c r="CG7" s="610"/>
      <c r="CH7" s="610"/>
      <c r="CI7" s="610"/>
      <c r="CJ7" s="610"/>
      <c r="CK7" s="610"/>
      <c r="CL7" s="610"/>
      <c r="CM7" s="610"/>
      <c r="CN7" s="610"/>
      <c r="CO7" s="610"/>
      <c r="CP7" s="610"/>
      <c r="CQ7" s="611"/>
      <c r="CR7" s="595">
        <v>4159946</v>
      </c>
      <c r="CS7" s="596"/>
      <c r="CT7" s="596"/>
      <c r="CU7" s="596"/>
      <c r="CV7" s="596"/>
      <c r="CW7" s="596"/>
      <c r="CX7" s="596"/>
      <c r="CY7" s="597"/>
      <c r="CZ7" s="598">
        <v>22.1</v>
      </c>
      <c r="DA7" s="598"/>
      <c r="DB7" s="598"/>
      <c r="DC7" s="598"/>
      <c r="DD7" s="604">
        <v>277163</v>
      </c>
      <c r="DE7" s="596"/>
      <c r="DF7" s="596"/>
      <c r="DG7" s="596"/>
      <c r="DH7" s="596"/>
      <c r="DI7" s="596"/>
      <c r="DJ7" s="596"/>
      <c r="DK7" s="596"/>
      <c r="DL7" s="596"/>
      <c r="DM7" s="596"/>
      <c r="DN7" s="596"/>
      <c r="DO7" s="596"/>
      <c r="DP7" s="597"/>
      <c r="DQ7" s="604">
        <v>2169634</v>
      </c>
      <c r="DR7" s="596"/>
      <c r="DS7" s="596"/>
      <c r="DT7" s="596"/>
      <c r="DU7" s="596"/>
      <c r="DV7" s="596"/>
      <c r="DW7" s="596"/>
      <c r="DX7" s="596"/>
      <c r="DY7" s="596"/>
      <c r="DZ7" s="596"/>
      <c r="EA7" s="596"/>
      <c r="EB7" s="596"/>
      <c r="EC7" s="605"/>
    </row>
    <row r="8" spans="2:143" ht="11.25" customHeight="1">
      <c r="B8" s="592" t="s">
        <v>220</v>
      </c>
      <c r="C8" s="593"/>
      <c r="D8" s="593"/>
      <c r="E8" s="593"/>
      <c r="F8" s="593"/>
      <c r="G8" s="593"/>
      <c r="H8" s="593"/>
      <c r="I8" s="593"/>
      <c r="J8" s="593"/>
      <c r="K8" s="593"/>
      <c r="L8" s="593"/>
      <c r="M8" s="593"/>
      <c r="N8" s="593"/>
      <c r="O8" s="593"/>
      <c r="P8" s="593"/>
      <c r="Q8" s="594"/>
      <c r="R8" s="595">
        <v>4703</v>
      </c>
      <c r="S8" s="596"/>
      <c r="T8" s="596"/>
      <c r="U8" s="596"/>
      <c r="V8" s="596"/>
      <c r="W8" s="596"/>
      <c r="X8" s="596"/>
      <c r="Y8" s="597"/>
      <c r="Z8" s="598">
        <v>0</v>
      </c>
      <c r="AA8" s="598"/>
      <c r="AB8" s="598"/>
      <c r="AC8" s="598"/>
      <c r="AD8" s="599">
        <v>4703</v>
      </c>
      <c r="AE8" s="599"/>
      <c r="AF8" s="599"/>
      <c r="AG8" s="599"/>
      <c r="AH8" s="599"/>
      <c r="AI8" s="599"/>
      <c r="AJ8" s="599"/>
      <c r="AK8" s="599"/>
      <c r="AL8" s="600">
        <v>0</v>
      </c>
      <c r="AM8" s="601"/>
      <c r="AN8" s="601"/>
      <c r="AO8" s="602"/>
      <c r="AP8" s="592" t="s">
        <v>221</v>
      </c>
      <c r="AQ8" s="593"/>
      <c r="AR8" s="593"/>
      <c r="AS8" s="593"/>
      <c r="AT8" s="593"/>
      <c r="AU8" s="593"/>
      <c r="AV8" s="593"/>
      <c r="AW8" s="593"/>
      <c r="AX8" s="593"/>
      <c r="AY8" s="593"/>
      <c r="AZ8" s="593"/>
      <c r="BA8" s="593"/>
      <c r="BB8" s="593"/>
      <c r="BC8" s="593"/>
      <c r="BD8" s="593"/>
      <c r="BE8" s="593"/>
      <c r="BF8" s="594"/>
      <c r="BG8" s="595">
        <v>41247</v>
      </c>
      <c r="BH8" s="596"/>
      <c r="BI8" s="596"/>
      <c r="BJ8" s="596"/>
      <c r="BK8" s="596"/>
      <c r="BL8" s="596"/>
      <c r="BM8" s="596"/>
      <c r="BN8" s="597"/>
      <c r="BO8" s="598">
        <v>1.8</v>
      </c>
      <c r="BP8" s="598"/>
      <c r="BQ8" s="598"/>
      <c r="BR8" s="598"/>
      <c r="BS8" s="604" t="s">
        <v>112</v>
      </c>
      <c r="BT8" s="596"/>
      <c r="BU8" s="596"/>
      <c r="BV8" s="596"/>
      <c r="BW8" s="596"/>
      <c r="BX8" s="596"/>
      <c r="BY8" s="596"/>
      <c r="BZ8" s="596"/>
      <c r="CA8" s="596"/>
      <c r="CB8" s="605"/>
      <c r="CD8" s="609" t="s">
        <v>222</v>
      </c>
      <c r="CE8" s="610"/>
      <c r="CF8" s="610"/>
      <c r="CG8" s="610"/>
      <c r="CH8" s="610"/>
      <c r="CI8" s="610"/>
      <c r="CJ8" s="610"/>
      <c r="CK8" s="610"/>
      <c r="CL8" s="610"/>
      <c r="CM8" s="610"/>
      <c r="CN8" s="610"/>
      <c r="CO8" s="610"/>
      <c r="CP8" s="610"/>
      <c r="CQ8" s="611"/>
      <c r="CR8" s="595">
        <v>5748424</v>
      </c>
      <c r="CS8" s="596"/>
      <c r="CT8" s="596"/>
      <c r="CU8" s="596"/>
      <c r="CV8" s="596"/>
      <c r="CW8" s="596"/>
      <c r="CX8" s="596"/>
      <c r="CY8" s="597"/>
      <c r="CZ8" s="598">
        <v>30.5</v>
      </c>
      <c r="DA8" s="598"/>
      <c r="DB8" s="598"/>
      <c r="DC8" s="598"/>
      <c r="DD8" s="604">
        <v>12677</v>
      </c>
      <c r="DE8" s="596"/>
      <c r="DF8" s="596"/>
      <c r="DG8" s="596"/>
      <c r="DH8" s="596"/>
      <c r="DI8" s="596"/>
      <c r="DJ8" s="596"/>
      <c r="DK8" s="596"/>
      <c r="DL8" s="596"/>
      <c r="DM8" s="596"/>
      <c r="DN8" s="596"/>
      <c r="DO8" s="596"/>
      <c r="DP8" s="597"/>
      <c r="DQ8" s="604">
        <v>2937429</v>
      </c>
      <c r="DR8" s="596"/>
      <c r="DS8" s="596"/>
      <c r="DT8" s="596"/>
      <c r="DU8" s="596"/>
      <c r="DV8" s="596"/>
      <c r="DW8" s="596"/>
      <c r="DX8" s="596"/>
      <c r="DY8" s="596"/>
      <c r="DZ8" s="596"/>
      <c r="EA8" s="596"/>
      <c r="EB8" s="596"/>
      <c r="EC8" s="605"/>
    </row>
    <row r="9" spans="2:143" ht="11.25" customHeight="1">
      <c r="B9" s="592" t="s">
        <v>223</v>
      </c>
      <c r="C9" s="593"/>
      <c r="D9" s="593"/>
      <c r="E9" s="593"/>
      <c r="F9" s="593"/>
      <c r="G9" s="593"/>
      <c r="H9" s="593"/>
      <c r="I9" s="593"/>
      <c r="J9" s="593"/>
      <c r="K9" s="593"/>
      <c r="L9" s="593"/>
      <c r="M9" s="593"/>
      <c r="N9" s="593"/>
      <c r="O9" s="593"/>
      <c r="P9" s="593"/>
      <c r="Q9" s="594"/>
      <c r="R9" s="595">
        <v>3433</v>
      </c>
      <c r="S9" s="596"/>
      <c r="T9" s="596"/>
      <c r="U9" s="596"/>
      <c r="V9" s="596"/>
      <c r="W9" s="596"/>
      <c r="X9" s="596"/>
      <c r="Y9" s="597"/>
      <c r="Z9" s="598">
        <v>0</v>
      </c>
      <c r="AA9" s="598"/>
      <c r="AB9" s="598"/>
      <c r="AC9" s="598"/>
      <c r="AD9" s="599">
        <v>3433</v>
      </c>
      <c r="AE9" s="599"/>
      <c r="AF9" s="599"/>
      <c r="AG9" s="599"/>
      <c r="AH9" s="599"/>
      <c r="AI9" s="599"/>
      <c r="AJ9" s="599"/>
      <c r="AK9" s="599"/>
      <c r="AL9" s="600">
        <v>0</v>
      </c>
      <c r="AM9" s="601"/>
      <c r="AN9" s="601"/>
      <c r="AO9" s="602"/>
      <c r="AP9" s="592" t="s">
        <v>224</v>
      </c>
      <c r="AQ9" s="593"/>
      <c r="AR9" s="593"/>
      <c r="AS9" s="593"/>
      <c r="AT9" s="593"/>
      <c r="AU9" s="593"/>
      <c r="AV9" s="593"/>
      <c r="AW9" s="593"/>
      <c r="AX9" s="593"/>
      <c r="AY9" s="593"/>
      <c r="AZ9" s="593"/>
      <c r="BA9" s="593"/>
      <c r="BB9" s="593"/>
      <c r="BC9" s="593"/>
      <c r="BD9" s="593"/>
      <c r="BE9" s="593"/>
      <c r="BF9" s="594"/>
      <c r="BG9" s="595">
        <v>779846</v>
      </c>
      <c r="BH9" s="596"/>
      <c r="BI9" s="596"/>
      <c r="BJ9" s="596"/>
      <c r="BK9" s="596"/>
      <c r="BL9" s="596"/>
      <c r="BM9" s="596"/>
      <c r="BN9" s="597"/>
      <c r="BO9" s="598">
        <v>33.9</v>
      </c>
      <c r="BP9" s="598"/>
      <c r="BQ9" s="598"/>
      <c r="BR9" s="598"/>
      <c r="BS9" s="604" t="s">
        <v>112</v>
      </c>
      <c r="BT9" s="596"/>
      <c r="BU9" s="596"/>
      <c r="BV9" s="596"/>
      <c r="BW9" s="596"/>
      <c r="BX9" s="596"/>
      <c r="BY9" s="596"/>
      <c r="BZ9" s="596"/>
      <c r="CA9" s="596"/>
      <c r="CB9" s="605"/>
      <c r="CD9" s="609" t="s">
        <v>225</v>
      </c>
      <c r="CE9" s="610"/>
      <c r="CF9" s="610"/>
      <c r="CG9" s="610"/>
      <c r="CH9" s="610"/>
      <c r="CI9" s="610"/>
      <c r="CJ9" s="610"/>
      <c r="CK9" s="610"/>
      <c r="CL9" s="610"/>
      <c r="CM9" s="610"/>
      <c r="CN9" s="610"/>
      <c r="CO9" s="610"/>
      <c r="CP9" s="610"/>
      <c r="CQ9" s="611"/>
      <c r="CR9" s="595">
        <v>1620893</v>
      </c>
      <c r="CS9" s="596"/>
      <c r="CT9" s="596"/>
      <c r="CU9" s="596"/>
      <c r="CV9" s="596"/>
      <c r="CW9" s="596"/>
      <c r="CX9" s="596"/>
      <c r="CY9" s="597"/>
      <c r="CZ9" s="598">
        <v>8.6</v>
      </c>
      <c r="DA9" s="598"/>
      <c r="DB9" s="598"/>
      <c r="DC9" s="598"/>
      <c r="DD9" s="604">
        <v>4773</v>
      </c>
      <c r="DE9" s="596"/>
      <c r="DF9" s="596"/>
      <c r="DG9" s="596"/>
      <c r="DH9" s="596"/>
      <c r="DI9" s="596"/>
      <c r="DJ9" s="596"/>
      <c r="DK9" s="596"/>
      <c r="DL9" s="596"/>
      <c r="DM9" s="596"/>
      <c r="DN9" s="596"/>
      <c r="DO9" s="596"/>
      <c r="DP9" s="597"/>
      <c r="DQ9" s="604">
        <v>1497346</v>
      </c>
      <c r="DR9" s="596"/>
      <c r="DS9" s="596"/>
      <c r="DT9" s="596"/>
      <c r="DU9" s="596"/>
      <c r="DV9" s="596"/>
      <c r="DW9" s="596"/>
      <c r="DX9" s="596"/>
      <c r="DY9" s="596"/>
      <c r="DZ9" s="596"/>
      <c r="EA9" s="596"/>
      <c r="EB9" s="596"/>
      <c r="EC9" s="605"/>
    </row>
    <row r="10" spans="2:143" ht="11.25" customHeight="1">
      <c r="B10" s="592" t="s">
        <v>226</v>
      </c>
      <c r="C10" s="593"/>
      <c r="D10" s="593"/>
      <c r="E10" s="593"/>
      <c r="F10" s="593"/>
      <c r="G10" s="593"/>
      <c r="H10" s="593"/>
      <c r="I10" s="593"/>
      <c r="J10" s="593"/>
      <c r="K10" s="593"/>
      <c r="L10" s="593"/>
      <c r="M10" s="593"/>
      <c r="N10" s="593"/>
      <c r="O10" s="593"/>
      <c r="P10" s="593"/>
      <c r="Q10" s="594"/>
      <c r="R10" s="595">
        <v>483443</v>
      </c>
      <c r="S10" s="596"/>
      <c r="T10" s="596"/>
      <c r="U10" s="596"/>
      <c r="V10" s="596"/>
      <c r="W10" s="596"/>
      <c r="X10" s="596"/>
      <c r="Y10" s="597"/>
      <c r="Z10" s="598">
        <v>2.4</v>
      </c>
      <c r="AA10" s="598"/>
      <c r="AB10" s="598"/>
      <c r="AC10" s="598"/>
      <c r="AD10" s="599">
        <v>483443</v>
      </c>
      <c r="AE10" s="599"/>
      <c r="AF10" s="599"/>
      <c r="AG10" s="599"/>
      <c r="AH10" s="599"/>
      <c r="AI10" s="599"/>
      <c r="AJ10" s="599"/>
      <c r="AK10" s="599"/>
      <c r="AL10" s="600">
        <v>4.7</v>
      </c>
      <c r="AM10" s="601"/>
      <c r="AN10" s="601"/>
      <c r="AO10" s="602"/>
      <c r="AP10" s="592" t="s">
        <v>227</v>
      </c>
      <c r="AQ10" s="593"/>
      <c r="AR10" s="593"/>
      <c r="AS10" s="593"/>
      <c r="AT10" s="593"/>
      <c r="AU10" s="593"/>
      <c r="AV10" s="593"/>
      <c r="AW10" s="593"/>
      <c r="AX10" s="593"/>
      <c r="AY10" s="593"/>
      <c r="AZ10" s="593"/>
      <c r="BA10" s="593"/>
      <c r="BB10" s="593"/>
      <c r="BC10" s="593"/>
      <c r="BD10" s="593"/>
      <c r="BE10" s="593"/>
      <c r="BF10" s="594"/>
      <c r="BG10" s="595">
        <v>53123</v>
      </c>
      <c r="BH10" s="596"/>
      <c r="BI10" s="596"/>
      <c r="BJ10" s="596"/>
      <c r="BK10" s="596"/>
      <c r="BL10" s="596"/>
      <c r="BM10" s="596"/>
      <c r="BN10" s="597"/>
      <c r="BO10" s="598">
        <v>2.2999999999999998</v>
      </c>
      <c r="BP10" s="598"/>
      <c r="BQ10" s="598"/>
      <c r="BR10" s="598"/>
      <c r="BS10" s="604" t="s">
        <v>112</v>
      </c>
      <c r="BT10" s="596"/>
      <c r="BU10" s="596"/>
      <c r="BV10" s="596"/>
      <c r="BW10" s="596"/>
      <c r="BX10" s="596"/>
      <c r="BY10" s="596"/>
      <c r="BZ10" s="596"/>
      <c r="CA10" s="596"/>
      <c r="CB10" s="605"/>
      <c r="CD10" s="609" t="s">
        <v>228</v>
      </c>
      <c r="CE10" s="610"/>
      <c r="CF10" s="610"/>
      <c r="CG10" s="610"/>
      <c r="CH10" s="610"/>
      <c r="CI10" s="610"/>
      <c r="CJ10" s="610"/>
      <c r="CK10" s="610"/>
      <c r="CL10" s="610"/>
      <c r="CM10" s="610"/>
      <c r="CN10" s="610"/>
      <c r="CO10" s="610"/>
      <c r="CP10" s="610"/>
      <c r="CQ10" s="611"/>
      <c r="CR10" s="595" t="s">
        <v>112</v>
      </c>
      <c r="CS10" s="596"/>
      <c r="CT10" s="596"/>
      <c r="CU10" s="596"/>
      <c r="CV10" s="596"/>
      <c r="CW10" s="596"/>
      <c r="CX10" s="596"/>
      <c r="CY10" s="597"/>
      <c r="CZ10" s="598" t="s">
        <v>112</v>
      </c>
      <c r="DA10" s="598"/>
      <c r="DB10" s="598"/>
      <c r="DC10" s="598"/>
      <c r="DD10" s="604" t="s">
        <v>112</v>
      </c>
      <c r="DE10" s="596"/>
      <c r="DF10" s="596"/>
      <c r="DG10" s="596"/>
      <c r="DH10" s="596"/>
      <c r="DI10" s="596"/>
      <c r="DJ10" s="596"/>
      <c r="DK10" s="596"/>
      <c r="DL10" s="596"/>
      <c r="DM10" s="596"/>
      <c r="DN10" s="596"/>
      <c r="DO10" s="596"/>
      <c r="DP10" s="597"/>
      <c r="DQ10" s="604" t="s">
        <v>112</v>
      </c>
      <c r="DR10" s="596"/>
      <c r="DS10" s="596"/>
      <c r="DT10" s="596"/>
      <c r="DU10" s="596"/>
      <c r="DV10" s="596"/>
      <c r="DW10" s="596"/>
      <c r="DX10" s="596"/>
      <c r="DY10" s="596"/>
      <c r="DZ10" s="596"/>
      <c r="EA10" s="596"/>
      <c r="EB10" s="596"/>
      <c r="EC10" s="605"/>
    </row>
    <row r="11" spans="2:143" ht="11.25" customHeight="1">
      <c r="B11" s="592" t="s">
        <v>229</v>
      </c>
      <c r="C11" s="593"/>
      <c r="D11" s="593"/>
      <c r="E11" s="593"/>
      <c r="F11" s="593"/>
      <c r="G11" s="593"/>
      <c r="H11" s="593"/>
      <c r="I11" s="593"/>
      <c r="J11" s="593"/>
      <c r="K11" s="593"/>
      <c r="L11" s="593"/>
      <c r="M11" s="593"/>
      <c r="N11" s="593"/>
      <c r="O11" s="593"/>
      <c r="P11" s="593"/>
      <c r="Q11" s="594"/>
      <c r="R11" s="595">
        <v>7643</v>
      </c>
      <c r="S11" s="596"/>
      <c r="T11" s="596"/>
      <c r="U11" s="596"/>
      <c r="V11" s="596"/>
      <c r="W11" s="596"/>
      <c r="X11" s="596"/>
      <c r="Y11" s="597"/>
      <c r="Z11" s="598">
        <v>0</v>
      </c>
      <c r="AA11" s="598"/>
      <c r="AB11" s="598"/>
      <c r="AC11" s="598"/>
      <c r="AD11" s="599">
        <v>7643</v>
      </c>
      <c r="AE11" s="599"/>
      <c r="AF11" s="599"/>
      <c r="AG11" s="599"/>
      <c r="AH11" s="599"/>
      <c r="AI11" s="599"/>
      <c r="AJ11" s="599"/>
      <c r="AK11" s="599"/>
      <c r="AL11" s="600">
        <v>0.1</v>
      </c>
      <c r="AM11" s="601"/>
      <c r="AN11" s="601"/>
      <c r="AO11" s="602"/>
      <c r="AP11" s="592" t="s">
        <v>230</v>
      </c>
      <c r="AQ11" s="593"/>
      <c r="AR11" s="593"/>
      <c r="AS11" s="593"/>
      <c r="AT11" s="593"/>
      <c r="AU11" s="593"/>
      <c r="AV11" s="593"/>
      <c r="AW11" s="593"/>
      <c r="AX11" s="593"/>
      <c r="AY11" s="593"/>
      <c r="AZ11" s="593"/>
      <c r="BA11" s="593"/>
      <c r="BB11" s="593"/>
      <c r="BC11" s="593"/>
      <c r="BD11" s="593"/>
      <c r="BE11" s="593"/>
      <c r="BF11" s="594"/>
      <c r="BG11" s="595">
        <v>41434</v>
      </c>
      <c r="BH11" s="596"/>
      <c r="BI11" s="596"/>
      <c r="BJ11" s="596"/>
      <c r="BK11" s="596"/>
      <c r="BL11" s="596"/>
      <c r="BM11" s="596"/>
      <c r="BN11" s="597"/>
      <c r="BO11" s="598">
        <v>1.8</v>
      </c>
      <c r="BP11" s="598"/>
      <c r="BQ11" s="598"/>
      <c r="BR11" s="598"/>
      <c r="BS11" s="604" t="s">
        <v>112</v>
      </c>
      <c r="BT11" s="596"/>
      <c r="BU11" s="596"/>
      <c r="BV11" s="596"/>
      <c r="BW11" s="596"/>
      <c r="BX11" s="596"/>
      <c r="BY11" s="596"/>
      <c r="BZ11" s="596"/>
      <c r="CA11" s="596"/>
      <c r="CB11" s="605"/>
      <c r="CD11" s="609" t="s">
        <v>231</v>
      </c>
      <c r="CE11" s="610"/>
      <c r="CF11" s="610"/>
      <c r="CG11" s="610"/>
      <c r="CH11" s="610"/>
      <c r="CI11" s="610"/>
      <c r="CJ11" s="610"/>
      <c r="CK11" s="610"/>
      <c r="CL11" s="610"/>
      <c r="CM11" s="610"/>
      <c r="CN11" s="610"/>
      <c r="CO11" s="610"/>
      <c r="CP11" s="610"/>
      <c r="CQ11" s="611"/>
      <c r="CR11" s="595">
        <v>532163</v>
      </c>
      <c r="CS11" s="596"/>
      <c r="CT11" s="596"/>
      <c r="CU11" s="596"/>
      <c r="CV11" s="596"/>
      <c r="CW11" s="596"/>
      <c r="CX11" s="596"/>
      <c r="CY11" s="597"/>
      <c r="CZ11" s="598">
        <v>2.8</v>
      </c>
      <c r="DA11" s="598"/>
      <c r="DB11" s="598"/>
      <c r="DC11" s="598"/>
      <c r="DD11" s="604">
        <v>138890</v>
      </c>
      <c r="DE11" s="596"/>
      <c r="DF11" s="596"/>
      <c r="DG11" s="596"/>
      <c r="DH11" s="596"/>
      <c r="DI11" s="596"/>
      <c r="DJ11" s="596"/>
      <c r="DK11" s="596"/>
      <c r="DL11" s="596"/>
      <c r="DM11" s="596"/>
      <c r="DN11" s="596"/>
      <c r="DO11" s="596"/>
      <c r="DP11" s="597"/>
      <c r="DQ11" s="604">
        <v>321685</v>
      </c>
      <c r="DR11" s="596"/>
      <c r="DS11" s="596"/>
      <c r="DT11" s="596"/>
      <c r="DU11" s="596"/>
      <c r="DV11" s="596"/>
      <c r="DW11" s="596"/>
      <c r="DX11" s="596"/>
      <c r="DY11" s="596"/>
      <c r="DZ11" s="596"/>
      <c r="EA11" s="596"/>
      <c r="EB11" s="596"/>
      <c r="EC11" s="605"/>
    </row>
    <row r="12" spans="2:143" ht="11.25" customHeight="1">
      <c r="B12" s="592" t="s">
        <v>232</v>
      </c>
      <c r="C12" s="593"/>
      <c r="D12" s="593"/>
      <c r="E12" s="593"/>
      <c r="F12" s="593"/>
      <c r="G12" s="593"/>
      <c r="H12" s="593"/>
      <c r="I12" s="593"/>
      <c r="J12" s="593"/>
      <c r="K12" s="593"/>
      <c r="L12" s="593"/>
      <c r="M12" s="593"/>
      <c r="N12" s="593"/>
      <c r="O12" s="593"/>
      <c r="P12" s="593"/>
      <c r="Q12" s="594"/>
      <c r="R12" s="595" t="s">
        <v>112</v>
      </c>
      <c r="S12" s="596"/>
      <c r="T12" s="596"/>
      <c r="U12" s="596"/>
      <c r="V12" s="596"/>
      <c r="W12" s="596"/>
      <c r="X12" s="596"/>
      <c r="Y12" s="597"/>
      <c r="Z12" s="598" t="s">
        <v>112</v>
      </c>
      <c r="AA12" s="598"/>
      <c r="AB12" s="598"/>
      <c r="AC12" s="598"/>
      <c r="AD12" s="599" t="s">
        <v>112</v>
      </c>
      <c r="AE12" s="599"/>
      <c r="AF12" s="599"/>
      <c r="AG12" s="599"/>
      <c r="AH12" s="599"/>
      <c r="AI12" s="599"/>
      <c r="AJ12" s="599"/>
      <c r="AK12" s="599"/>
      <c r="AL12" s="600" t="s">
        <v>112</v>
      </c>
      <c r="AM12" s="601"/>
      <c r="AN12" s="601"/>
      <c r="AO12" s="602"/>
      <c r="AP12" s="592" t="s">
        <v>233</v>
      </c>
      <c r="AQ12" s="593"/>
      <c r="AR12" s="593"/>
      <c r="AS12" s="593"/>
      <c r="AT12" s="593"/>
      <c r="AU12" s="593"/>
      <c r="AV12" s="593"/>
      <c r="AW12" s="593"/>
      <c r="AX12" s="593"/>
      <c r="AY12" s="593"/>
      <c r="AZ12" s="593"/>
      <c r="BA12" s="593"/>
      <c r="BB12" s="593"/>
      <c r="BC12" s="593"/>
      <c r="BD12" s="593"/>
      <c r="BE12" s="593"/>
      <c r="BF12" s="594"/>
      <c r="BG12" s="595">
        <v>1094365</v>
      </c>
      <c r="BH12" s="596"/>
      <c r="BI12" s="596"/>
      <c r="BJ12" s="596"/>
      <c r="BK12" s="596"/>
      <c r="BL12" s="596"/>
      <c r="BM12" s="596"/>
      <c r="BN12" s="597"/>
      <c r="BO12" s="598">
        <v>47.6</v>
      </c>
      <c r="BP12" s="598"/>
      <c r="BQ12" s="598"/>
      <c r="BR12" s="598"/>
      <c r="BS12" s="604" t="s">
        <v>112</v>
      </c>
      <c r="BT12" s="596"/>
      <c r="BU12" s="596"/>
      <c r="BV12" s="596"/>
      <c r="BW12" s="596"/>
      <c r="BX12" s="596"/>
      <c r="BY12" s="596"/>
      <c r="BZ12" s="596"/>
      <c r="CA12" s="596"/>
      <c r="CB12" s="605"/>
      <c r="CD12" s="609" t="s">
        <v>234</v>
      </c>
      <c r="CE12" s="610"/>
      <c r="CF12" s="610"/>
      <c r="CG12" s="610"/>
      <c r="CH12" s="610"/>
      <c r="CI12" s="610"/>
      <c r="CJ12" s="610"/>
      <c r="CK12" s="610"/>
      <c r="CL12" s="610"/>
      <c r="CM12" s="610"/>
      <c r="CN12" s="610"/>
      <c r="CO12" s="610"/>
      <c r="CP12" s="610"/>
      <c r="CQ12" s="611"/>
      <c r="CR12" s="595">
        <v>1223577</v>
      </c>
      <c r="CS12" s="596"/>
      <c r="CT12" s="596"/>
      <c r="CU12" s="596"/>
      <c r="CV12" s="596"/>
      <c r="CW12" s="596"/>
      <c r="CX12" s="596"/>
      <c r="CY12" s="597"/>
      <c r="CZ12" s="598">
        <v>6.5</v>
      </c>
      <c r="DA12" s="598"/>
      <c r="DB12" s="598"/>
      <c r="DC12" s="598"/>
      <c r="DD12" s="604">
        <v>203272</v>
      </c>
      <c r="DE12" s="596"/>
      <c r="DF12" s="596"/>
      <c r="DG12" s="596"/>
      <c r="DH12" s="596"/>
      <c r="DI12" s="596"/>
      <c r="DJ12" s="596"/>
      <c r="DK12" s="596"/>
      <c r="DL12" s="596"/>
      <c r="DM12" s="596"/>
      <c r="DN12" s="596"/>
      <c r="DO12" s="596"/>
      <c r="DP12" s="597"/>
      <c r="DQ12" s="604">
        <v>336395</v>
      </c>
      <c r="DR12" s="596"/>
      <c r="DS12" s="596"/>
      <c r="DT12" s="596"/>
      <c r="DU12" s="596"/>
      <c r="DV12" s="596"/>
      <c r="DW12" s="596"/>
      <c r="DX12" s="596"/>
      <c r="DY12" s="596"/>
      <c r="DZ12" s="596"/>
      <c r="EA12" s="596"/>
      <c r="EB12" s="596"/>
      <c r="EC12" s="605"/>
    </row>
    <row r="13" spans="2:143" ht="11.25" customHeight="1">
      <c r="B13" s="592" t="s">
        <v>235</v>
      </c>
      <c r="C13" s="593"/>
      <c r="D13" s="593"/>
      <c r="E13" s="593"/>
      <c r="F13" s="593"/>
      <c r="G13" s="593"/>
      <c r="H13" s="593"/>
      <c r="I13" s="593"/>
      <c r="J13" s="593"/>
      <c r="K13" s="593"/>
      <c r="L13" s="593"/>
      <c r="M13" s="593"/>
      <c r="N13" s="593"/>
      <c r="O13" s="593"/>
      <c r="P13" s="593"/>
      <c r="Q13" s="594"/>
      <c r="R13" s="595">
        <v>21475</v>
      </c>
      <c r="S13" s="596"/>
      <c r="T13" s="596"/>
      <c r="U13" s="596"/>
      <c r="V13" s="596"/>
      <c r="W13" s="596"/>
      <c r="X13" s="596"/>
      <c r="Y13" s="597"/>
      <c r="Z13" s="598">
        <v>0.1</v>
      </c>
      <c r="AA13" s="598"/>
      <c r="AB13" s="598"/>
      <c r="AC13" s="598"/>
      <c r="AD13" s="599">
        <v>21475</v>
      </c>
      <c r="AE13" s="599"/>
      <c r="AF13" s="599"/>
      <c r="AG13" s="599"/>
      <c r="AH13" s="599"/>
      <c r="AI13" s="599"/>
      <c r="AJ13" s="599"/>
      <c r="AK13" s="599"/>
      <c r="AL13" s="600">
        <v>0.2</v>
      </c>
      <c r="AM13" s="601"/>
      <c r="AN13" s="601"/>
      <c r="AO13" s="602"/>
      <c r="AP13" s="592" t="s">
        <v>236</v>
      </c>
      <c r="AQ13" s="593"/>
      <c r="AR13" s="593"/>
      <c r="AS13" s="593"/>
      <c r="AT13" s="593"/>
      <c r="AU13" s="593"/>
      <c r="AV13" s="593"/>
      <c r="AW13" s="593"/>
      <c r="AX13" s="593"/>
      <c r="AY13" s="593"/>
      <c r="AZ13" s="593"/>
      <c r="BA13" s="593"/>
      <c r="BB13" s="593"/>
      <c r="BC13" s="593"/>
      <c r="BD13" s="593"/>
      <c r="BE13" s="593"/>
      <c r="BF13" s="594"/>
      <c r="BG13" s="595">
        <v>1093178</v>
      </c>
      <c r="BH13" s="596"/>
      <c r="BI13" s="596"/>
      <c r="BJ13" s="596"/>
      <c r="BK13" s="596"/>
      <c r="BL13" s="596"/>
      <c r="BM13" s="596"/>
      <c r="BN13" s="597"/>
      <c r="BO13" s="598">
        <v>47.5</v>
      </c>
      <c r="BP13" s="598"/>
      <c r="BQ13" s="598"/>
      <c r="BR13" s="598"/>
      <c r="BS13" s="604" t="s">
        <v>112</v>
      </c>
      <c r="BT13" s="596"/>
      <c r="BU13" s="596"/>
      <c r="BV13" s="596"/>
      <c r="BW13" s="596"/>
      <c r="BX13" s="596"/>
      <c r="BY13" s="596"/>
      <c r="BZ13" s="596"/>
      <c r="CA13" s="596"/>
      <c r="CB13" s="605"/>
      <c r="CD13" s="609" t="s">
        <v>237</v>
      </c>
      <c r="CE13" s="610"/>
      <c r="CF13" s="610"/>
      <c r="CG13" s="610"/>
      <c r="CH13" s="610"/>
      <c r="CI13" s="610"/>
      <c r="CJ13" s="610"/>
      <c r="CK13" s="610"/>
      <c r="CL13" s="610"/>
      <c r="CM13" s="610"/>
      <c r="CN13" s="610"/>
      <c r="CO13" s="610"/>
      <c r="CP13" s="610"/>
      <c r="CQ13" s="611"/>
      <c r="CR13" s="595">
        <v>967286</v>
      </c>
      <c r="CS13" s="596"/>
      <c r="CT13" s="596"/>
      <c r="CU13" s="596"/>
      <c r="CV13" s="596"/>
      <c r="CW13" s="596"/>
      <c r="CX13" s="596"/>
      <c r="CY13" s="597"/>
      <c r="CZ13" s="598">
        <v>5.0999999999999996</v>
      </c>
      <c r="DA13" s="598"/>
      <c r="DB13" s="598"/>
      <c r="DC13" s="598"/>
      <c r="DD13" s="604">
        <v>599854</v>
      </c>
      <c r="DE13" s="596"/>
      <c r="DF13" s="596"/>
      <c r="DG13" s="596"/>
      <c r="DH13" s="596"/>
      <c r="DI13" s="596"/>
      <c r="DJ13" s="596"/>
      <c r="DK13" s="596"/>
      <c r="DL13" s="596"/>
      <c r="DM13" s="596"/>
      <c r="DN13" s="596"/>
      <c r="DO13" s="596"/>
      <c r="DP13" s="597"/>
      <c r="DQ13" s="604">
        <v>480201</v>
      </c>
      <c r="DR13" s="596"/>
      <c r="DS13" s="596"/>
      <c r="DT13" s="596"/>
      <c r="DU13" s="596"/>
      <c r="DV13" s="596"/>
      <c r="DW13" s="596"/>
      <c r="DX13" s="596"/>
      <c r="DY13" s="596"/>
      <c r="DZ13" s="596"/>
      <c r="EA13" s="596"/>
      <c r="EB13" s="596"/>
      <c r="EC13" s="605"/>
    </row>
    <row r="14" spans="2:143" ht="11.25" customHeight="1">
      <c r="B14" s="592" t="s">
        <v>238</v>
      </c>
      <c r="C14" s="593"/>
      <c r="D14" s="593"/>
      <c r="E14" s="593"/>
      <c r="F14" s="593"/>
      <c r="G14" s="593"/>
      <c r="H14" s="593"/>
      <c r="I14" s="593"/>
      <c r="J14" s="593"/>
      <c r="K14" s="593"/>
      <c r="L14" s="593"/>
      <c r="M14" s="593"/>
      <c r="N14" s="593"/>
      <c r="O14" s="593"/>
      <c r="P14" s="593"/>
      <c r="Q14" s="594"/>
      <c r="R14" s="595" t="s">
        <v>112</v>
      </c>
      <c r="S14" s="596"/>
      <c r="T14" s="596"/>
      <c r="U14" s="596"/>
      <c r="V14" s="596"/>
      <c r="W14" s="596"/>
      <c r="X14" s="596"/>
      <c r="Y14" s="597"/>
      <c r="Z14" s="598" t="s">
        <v>112</v>
      </c>
      <c r="AA14" s="598"/>
      <c r="AB14" s="598"/>
      <c r="AC14" s="598"/>
      <c r="AD14" s="599" t="s">
        <v>112</v>
      </c>
      <c r="AE14" s="599"/>
      <c r="AF14" s="599"/>
      <c r="AG14" s="599"/>
      <c r="AH14" s="599"/>
      <c r="AI14" s="599"/>
      <c r="AJ14" s="599"/>
      <c r="AK14" s="599"/>
      <c r="AL14" s="600" t="s">
        <v>112</v>
      </c>
      <c r="AM14" s="601"/>
      <c r="AN14" s="601"/>
      <c r="AO14" s="602"/>
      <c r="AP14" s="592" t="s">
        <v>239</v>
      </c>
      <c r="AQ14" s="593"/>
      <c r="AR14" s="593"/>
      <c r="AS14" s="593"/>
      <c r="AT14" s="593"/>
      <c r="AU14" s="593"/>
      <c r="AV14" s="593"/>
      <c r="AW14" s="593"/>
      <c r="AX14" s="593"/>
      <c r="AY14" s="593"/>
      <c r="AZ14" s="593"/>
      <c r="BA14" s="593"/>
      <c r="BB14" s="593"/>
      <c r="BC14" s="593"/>
      <c r="BD14" s="593"/>
      <c r="BE14" s="593"/>
      <c r="BF14" s="594"/>
      <c r="BG14" s="595">
        <v>79623</v>
      </c>
      <c r="BH14" s="596"/>
      <c r="BI14" s="596"/>
      <c r="BJ14" s="596"/>
      <c r="BK14" s="596"/>
      <c r="BL14" s="596"/>
      <c r="BM14" s="596"/>
      <c r="BN14" s="597"/>
      <c r="BO14" s="598">
        <v>3.5</v>
      </c>
      <c r="BP14" s="598"/>
      <c r="BQ14" s="598"/>
      <c r="BR14" s="598"/>
      <c r="BS14" s="604" t="s">
        <v>112</v>
      </c>
      <c r="BT14" s="596"/>
      <c r="BU14" s="596"/>
      <c r="BV14" s="596"/>
      <c r="BW14" s="596"/>
      <c r="BX14" s="596"/>
      <c r="BY14" s="596"/>
      <c r="BZ14" s="596"/>
      <c r="CA14" s="596"/>
      <c r="CB14" s="605"/>
      <c r="CD14" s="609" t="s">
        <v>240</v>
      </c>
      <c r="CE14" s="610"/>
      <c r="CF14" s="610"/>
      <c r="CG14" s="610"/>
      <c r="CH14" s="610"/>
      <c r="CI14" s="610"/>
      <c r="CJ14" s="610"/>
      <c r="CK14" s="610"/>
      <c r="CL14" s="610"/>
      <c r="CM14" s="610"/>
      <c r="CN14" s="610"/>
      <c r="CO14" s="610"/>
      <c r="CP14" s="610"/>
      <c r="CQ14" s="611"/>
      <c r="CR14" s="595">
        <v>627138</v>
      </c>
      <c r="CS14" s="596"/>
      <c r="CT14" s="596"/>
      <c r="CU14" s="596"/>
      <c r="CV14" s="596"/>
      <c r="CW14" s="596"/>
      <c r="CX14" s="596"/>
      <c r="CY14" s="597"/>
      <c r="CZ14" s="598">
        <v>3.3</v>
      </c>
      <c r="DA14" s="598"/>
      <c r="DB14" s="598"/>
      <c r="DC14" s="598"/>
      <c r="DD14" s="604">
        <v>27309</v>
      </c>
      <c r="DE14" s="596"/>
      <c r="DF14" s="596"/>
      <c r="DG14" s="596"/>
      <c r="DH14" s="596"/>
      <c r="DI14" s="596"/>
      <c r="DJ14" s="596"/>
      <c r="DK14" s="596"/>
      <c r="DL14" s="596"/>
      <c r="DM14" s="596"/>
      <c r="DN14" s="596"/>
      <c r="DO14" s="596"/>
      <c r="DP14" s="597"/>
      <c r="DQ14" s="604">
        <v>595854</v>
      </c>
      <c r="DR14" s="596"/>
      <c r="DS14" s="596"/>
      <c r="DT14" s="596"/>
      <c r="DU14" s="596"/>
      <c r="DV14" s="596"/>
      <c r="DW14" s="596"/>
      <c r="DX14" s="596"/>
      <c r="DY14" s="596"/>
      <c r="DZ14" s="596"/>
      <c r="EA14" s="596"/>
      <c r="EB14" s="596"/>
      <c r="EC14" s="605"/>
    </row>
    <row r="15" spans="2:143" ht="11.25" customHeight="1">
      <c r="B15" s="592" t="s">
        <v>241</v>
      </c>
      <c r="C15" s="593"/>
      <c r="D15" s="593"/>
      <c r="E15" s="593"/>
      <c r="F15" s="593"/>
      <c r="G15" s="593"/>
      <c r="H15" s="593"/>
      <c r="I15" s="593"/>
      <c r="J15" s="593"/>
      <c r="K15" s="593"/>
      <c r="L15" s="593"/>
      <c r="M15" s="593"/>
      <c r="N15" s="593"/>
      <c r="O15" s="593"/>
      <c r="P15" s="593"/>
      <c r="Q15" s="594"/>
      <c r="R15" s="595">
        <v>4388</v>
      </c>
      <c r="S15" s="596"/>
      <c r="T15" s="596"/>
      <c r="U15" s="596"/>
      <c r="V15" s="596"/>
      <c r="W15" s="596"/>
      <c r="X15" s="596"/>
      <c r="Y15" s="597"/>
      <c r="Z15" s="598">
        <v>0</v>
      </c>
      <c r="AA15" s="598"/>
      <c r="AB15" s="598"/>
      <c r="AC15" s="598"/>
      <c r="AD15" s="599">
        <v>4388</v>
      </c>
      <c r="AE15" s="599"/>
      <c r="AF15" s="599"/>
      <c r="AG15" s="599"/>
      <c r="AH15" s="599"/>
      <c r="AI15" s="599"/>
      <c r="AJ15" s="599"/>
      <c r="AK15" s="599"/>
      <c r="AL15" s="600">
        <v>0</v>
      </c>
      <c r="AM15" s="601"/>
      <c r="AN15" s="601"/>
      <c r="AO15" s="602"/>
      <c r="AP15" s="592" t="s">
        <v>242</v>
      </c>
      <c r="AQ15" s="593"/>
      <c r="AR15" s="593"/>
      <c r="AS15" s="593"/>
      <c r="AT15" s="593"/>
      <c r="AU15" s="593"/>
      <c r="AV15" s="593"/>
      <c r="AW15" s="593"/>
      <c r="AX15" s="593"/>
      <c r="AY15" s="593"/>
      <c r="AZ15" s="593"/>
      <c r="BA15" s="593"/>
      <c r="BB15" s="593"/>
      <c r="BC15" s="593"/>
      <c r="BD15" s="593"/>
      <c r="BE15" s="593"/>
      <c r="BF15" s="594"/>
      <c r="BG15" s="595">
        <v>184875</v>
      </c>
      <c r="BH15" s="596"/>
      <c r="BI15" s="596"/>
      <c r="BJ15" s="596"/>
      <c r="BK15" s="596"/>
      <c r="BL15" s="596"/>
      <c r="BM15" s="596"/>
      <c r="BN15" s="597"/>
      <c r="BO15" s="598">
        <v>8</v>
      </c>
      <c r="BP15" s="598"/>
      <c r="BQ15" s="598"/>
      <c r="BR15" s="598"/>
      <c r="BS15" s="604" t="s">
        <v>112</v>
      </c>
      <c r="BT15" s="596"/>
      <c r="BU15" s="596"/>
      <c r="BV15" s="596"/>
      <c r="BW15" s="596"/>
      <c r="BX15" s="596"/>
      <c r="BY15" s="596"/>
      <c r="BZ15" s="596"/>
      <c r="CA15" s="596"/>
      <c r="CB15" s="605"/>
      <c r="CD15" s="609" t="s">
        <v>243</v>
      </c>
      <c r="CE15" s="610"/>
      <c r="CF15" s="610"/>
      <c r="CG15" s="610"/>
      <c r="CH15" s="610"/>
      <c r="CI15" s="610"/>
      <c r="CJ15" s="610"/>
      <c r="CK15" s="610"/>
      <c r="CL15" s="610"/>
      <c r="CM15" s="610"/>
      <c r="CN15" s="610"/>
      <c r="CO15" s="610"/>
      <c r="CP15" s="610"/>
      <c r="CQ15" s="611"/>
      <c r="CR15" s="595">
        <v>1068369</v>
      </c>
      <c r="CS15" s="596"/>
      <c r="CT15" s="596"/>
      <c r="CU15" s="596"/>
      <c r="CV15" s="596"/>
      <c r="CW15" s="596"/>
      <c r="CX15" s="596"/>
      <c r="CY15" s="597"/>
      <c r="CZ15" s="598">
        <v>5.7</v>
      </c>
      <c r="DA15" s="598"/>
      <c r="DB15" s="598"/>
      <c r="DC15" s="598"/>
      <c r="DD15" s="604">
        <v>57544</v>
      </c>
      <c r="DE15" s="596"/>
      <c r="DF15" s="596"/>
      <c r="DG15" s="596"/>
      <c r="DH15" s="596"/>
      <c r="DI15" s="596"/>
      <c r="DJ15" s="596"/>
      <c r="DK15" s="596"/>
      <c r="DL15" s="596"/>
      <c r="DM15" s="596"/>
      <c r="DN15" s="596"/>
      <c r="DO15" s="596"/>
      <c r="DP15" s="597"/>
      <c r="DQ15" s="604">
        <v>957029</v>
      </c>
      <c r="DR15" s="596"/>
      <c r="DS15" s="596"/>
      <c r="DT15" s="596"/>
      <c r="DU15" s="596"/>
      <c r="DV15" s="596"/>
      <c r="DW15" s="596"/>
      <c r="DX15" s="596"/>
      <c r="DY15" s="596"/>
      <c r="DZ15" s="596"/>
      <c r="EA15" s="596"/>
      <c r="EB15" s="596"/>
      <c r="EC15" s="605"/>
    </row>
    <row r="16" spans="2:143" ht="11.25" customHeight="1">
      <c r="B16" s="592" t="s">
        <v>244</v>
      </c>
      <c r="C16" s="593"/>
      <c r="D16" s="593"/>
      <c r="E16" s="593"/>
      <c r="F16" s="593"/>
      <c r="G16" s="593"/>
      <c r="H16" s="593"/>
      <c r="I16" s="593"/>
      <c r="J16" s="593"/>
      <c r="K16" s="593"/>
      <c r="L16" s="593"/>
      <c r="M16" s="593"/>
      <c r="N16" s="593"/>
      <c r="O16" s="593"/>
      <c r="P16" s="593"/>
      <c r="Q16" s="594"/>
      <c r="R16" s="595">
        <v>8197120</v>
      </c>
      <c r="S16" s="596"/>
      <c r="T16" s="596"/>
      <c r="U16" s="596"/>
      <c r="V16" s="596"/>
      <c r="W16" s="596"/>
      <c r="X16" s="596"/>
      <c r="Y16" s="597"/>
      <c r="Z16" s="598">
        <v>41.4</v>
      </c>
      <c r="AA16" s="598"/>
      <c r="AB16" s="598"/>
      <c r="AC16" s="598"/>
      <c r="AD16" s="599">
        <v>7433921</v>
      </c>
      <c r="AE16" s="599"/>
      <c r="AF16" s="599"/>
      <c r="AG16" s="599"/>
      <c r="AH16" s="599"/>
      <c r="AI16" s="599"/>
      <c r="AJ16" s="599"/>
      <c r="AK16" s="599"/>
      <c r="AL16" s="600">
        <v>71.5</v>
      </c>
      <c r="AM16" s="601"/>
      <c r="AN16" s="601"/>
      <c r="AO16" s="602"/>
      <c r="AP16" s="592" t="s">
        <v>245</v>
      </c>
      <c r="AQ16" s="593"/>
      <c r="AR16" s="593"/>
      <c r="AS16" s="593"/>
      <c r="AT16" s="593"/>
      <c r="AU16" s="593"/>
      <c r="AV16" s="593"/>
      <c r="AW16" s="593"/>
      <c r="AX16" s="593"/>
      <c r="AY16" s="593"/>
      <c r="AZ16" s="593"/>
      <c r="BA16" s="593"/>
      <c r="BB16" s="593"/>
      <c r="BC16" s="593"/>
      <c r="BD16" s="593"/>
      <c r="BE16" s="593"/>
      <c r="BF16" s="594"/>
      <c r="BG16" s="595">
        <v>33</v>
      </c>
      <c r="BH16" s="596"/>
      <c r="BI16" s="596"/>
      <c r="BJ16" s="596"/>
      <c r="BK16" s="596"/>
      <c r="BL16" s="596"/>
      <c r="BM16" s="596"/>
      <c r="BN16" s="597"/>
      <c r="BO16" s="598">
        <v>0</v>
      </c>
      <c r="BP16" s="598"/>
      <c r="BQ16" s="598"/>
      <c r="BR16" s="598"/>
      <c r="BS16" s="604" t="s">
        <v>112</v>
      </c>
      <c r="BT16" s="596"/>
      <c r="BU16" s="596"/>
      <c r="BV16" s="596"/>
      <c r="BW16" s="596"/>
      <c r="BX16" s="596"/>
      <c r="BY16" s="596"/>
      <c r="BZ16" s="596"/>
      <c r="CA16" s="596"/>
      <c r="CB16" s="605"/>
      <c r="CD16" s="609" t="s">
        <v>246</v>
      </c>
      <c r="CE16" s="610"/>
      <c r="CF16" s="610"/>
      <c r="CG16" s="610"/>
      <c r="CH16" s="610"/>
      <c r="CI16" s="610"/>
      <c r="CJ16" s="610"/>
      <c r="CK16" s="610"/>
      <c r="CL16" s="610"/>
      <c r="CM16" s="610"/>
      <c r="CN16" s="610"/>
      <c r="CO16" s="610"/>
      <c r="CP16" s="610"/>
      <c r="CQ16" s="611"/>
      <c r="CR16" s="595">
        <v>232111</v>
      </c>
      <c r="CS16" s="596"/>
      <c r="CT16" s="596"/>
      <c r="CU16" s="596"/>
      <c r="CV16" s="596"/>
      <c r="CW16" s="596"/>
      <c r="CX16" s="596"/>
      <c r="CY16" s="597"/>
      <c r="CZ16" s="598">
        <v>1.2</v>
      </c>
      <c r="DA16" s="598"/>
      <c r="DB16" s="598"/>
      <c r="DC16" s="598"/>
      <c r="DD16" s="604" t="s">
        <v>112</v>
      </c>
      <c r="DE16" s="596"/>
      <c r="DF16" s="596"/>
      <c r="DG16" s="596"/>
      <c r="DH16" s="596"/>
      <c r="DI16" s="596"/>
      <c r="DJ16" s="596"/>
      <c r="DK16" s="596"/>
      <c r="DL16" s="596"/>
      <c r="DM16" s="596"/>
      <c r="DN16" s="596"/>
      <c r="DO16" s="596"/>
      <c r="DP16" s="597"/>
      <c r="DQ16" s="604">
        <v>113853</v>
      </c>
      <c r="DR16" s="596"/>
      <c r="DS16" s="596"/>
      <c r="DT16" s="596"/>
      <c r="DU16" s="596"/>
      <c r="DV16" s="596"/>
      <c r="DW16" s="596"/>
      <c r="DX16" s="596"/>
      <c r="DY16" s="596"/>
      <c r="DZ16" s="596"/>
      <c r="EA16" s="596"/>
      <c r="EB16" s="596"/>
      <c r="EC16" s="605"/>
    </row>
    <row r="17" spans="2:133" ht="11.25" customHeight="1">
      <c r="B17" s="592" t="s">
        <v>247</v>
      </c>
      <c r="C17" s="593"/>
      <c r="D17" s="593"/>
      <c r="E17" s="593"/>
      <c r="F17" s="593"/>
      <c r="G17" s="593"/>
      <c r="H17" s="593"/>
      <c r="I17" s="593"/>
      <c r="J17" s="593"/>
      <c r="K17" s="593"/>
      <c r="L17" s="593"/>
      <c r="M17" s="593"/>
      <c r="N17" s="593"/>
      <c r="O17" s="593"/>
      <c r="P17" s="593"/>
      <c r="Q17" s="594"/>
      <c r="R17" s="595">
        <v>7433921</v>
      </c>
      <c r="S17" s="596"/>
      <c r="T17" s="596"/>
      <c r="U17" s="596"/>
      <c r="V17" s="596"/>
      <c r="W17" s="596"/>
      <c r="X17" s="596"/>
      <c r="Y17" s="597"/>
      <c r="Z17" s="598">
        <v>37.5</v>
      </c>
      <c r="AA17" s="598"/>
      <c r="AB17" s="598"/>
      <c r="AC17" s="598"/>
      <c r="AD17" s="599">
        <v>7433921</v>
      </c>
      <c r="AE17" s="599"/>
      <c r="AF17" s="599"/>
      <c r="AG17" s="599"/>
      <c r="AH17" s="599"/>
      <c r="AI17" s="599"/>
      <c r="AJ17" s="599"/>
      <c r="AK17" s="599"/>
      <c r="AL17" s="600">
        <v>71.5</v>
      </c>
      <c r="AM17" s="601"/>
      <c r="AN17" s="601"/>
      <c r="AO17" s="602"/>
      <c r="AP17" s="592" t="s">
        <v>248</v>
      </c>
      <c r="AQ17" s="593"/>
      <c r="AR17" s="593"/>
      <c r="AS17" s="593"/>
      <c r="AT17" s="593"/>
      <c r="AU17" s="593"/>
      <c r="AV17" s="593"/>
      <c r="AW17" s="593"/>
      <c r="AX17" s="593"/>
      <c r="AY17" s="593"/>
      <c r="AZ17" s="593"/>
      <c r="BA17" s="593"/>
      <c r="BB17" s="593"/>
      <c r="BC17" s="593"/>
      <c r="BD17" s="593"/>
      <c r="BE17" s="593"/>
      <c r="BF17" s="594"/>
      <c r="BG17" s="595" t="s">
        <v>112</v>
      </c>
      <c r="BH17" s="596"/>
      <c r="BI17" s="596"/>
      <c r="BJ17" s="596"/>
      <c r="BK17" s="596"/>
      <c r="BL17" s="596"/>
      <c r="BM17" s="596"/>
      <c r="BN17" s="597"/>
      <c r="BO17" s="598" t="s">
        <v>112</v>
      </c>
      <c r="BP17" s="598"/>
      <c r="BQ17" s="598"/>
      <c r="BR17" s="598"/>
      <c r="BS17" s="604" t="s">
        <v>112</v>
      </c>
      <c r="BT17" s="596"/>
      <c r="BU17" s="596"/>
      <c r="BV17" s="596"/>
      <c r="BW17" s="596"/>
      <c r="BX17" s="596"/>
      <c r="BY17" s="596"/>
      <c r="BZ17" s="596"/>
      <c r="CA17" s="596"/>
      <c r="CB17" s="605"/>
      <c r="CD17" s="609" t="s">
        <v>249</v>
      </c>
      <c r="CE17" s="610"/>
      <c r="CF17" s="610"/>
      <c r="CG17" s="610"/>
      <c r="CH17" s="610"/>
      <c r="CI17" s="610"/>
      <c r="CJ17" s="610"/>
      <c r="CK17" s="610"/>
      <c r="CL17" s="610"/>
      <c r="CM17" s="610"/>
      <c r="CN17" s="610"/>
      <c r="CO17" s="610"/>
      <c r="CP17" s="610"/>
      <c r="CQ17" s="611"/>
      <c r="CR17" s="595">
        <v>2542616</v>
      </c>
      <c r="CS17" s="596"/>
      <c r="CT17" s="596"/>
      <c r="CU17" s="596"/>
      <c r="CV17" s="596"/>
      <c r="CW17" s="596"/>
      <c r="CX17" s="596"/>
      <c r="CY17" s="597"/>
      <c r="CZ17" s="598">
        <v>13.5</v>
      </c>
      <c r="DA17" s="598"/>
      <c r="DB17" s="598"/>
      <c r="DC17" s="598"/>
      <c r="DD17" s="604" t="s">
        <v>112</v>
      </c>
      <c r="DE17" s="596"/>
      <c r="DF17" s="596"/>
      <c r="DG17" s="596"/>
      <c r="DH17" s="596"/>
      <c r="DI17" s="596"/>
      <c r="DJ17" s="596"/>
      <c r="DK17" s="596"/>
      <c r="DL17" s="596"/>
      <c r="DM17" s="596"/>
      <c r="DN17" s="596"/>
      <c r="DO17" s="596"/>
      <c r="DP17" s="597"/>
      <c r="DQ17" s="604">
        <v>2533040</v>
      </c>
      <c r="DR17" s="596"/>
      <c r="DS17" s="596"/>
      <c r="DT17" s="596"/>
      <c r="DU17" s="596"/>
      <c r="DV17" s="596"/>
      <c r="DW17" s="596"/>
      <c r="DX17" s="596"/>
      <c r="DY17" s="596"/>
      <c r="DZ17" s="596"/>
      <c r="EA17" s="596"/>
      <c r="EB17" s="596"/>
      <c r="EC17" s="605"/>
    </row>
    <row r="18" spans="2:133" ht="11.25" customHeight="1">
      <c r="B18" s="592" t="s">
        <v>250</v>
      </c>
      <c r="C18" s="593"/>
      <c r="D18" s="593"/>
      <c r="E18" s="593"/>
      <c r="F18" s="593"/>
      <c r="G18" s="593"/>
      <c r="H18" s="593"/>
      <c r="I18" s="593"/>
      <c r="J18" s="593"/>
      <c r="K18" s="593"/>
      <c r="L18" s="593"/>
      <c r="M18" s="593"/>
      <c r="N18" s="593"/>
      <c r="O18" s="593"/>
      <c r="P18" s="593"/>
      <c r="Q18" s="594"/>
      <c r="R18" s="595">
        <v>763199</v>
      </c>
      <c r="S18" s="596"/>
      <c r="T18" s="596"/>
      <c r="U18" s="596"/>
      <c r="V18" s="596"/>
      <c r="W18" s="596"/>
      <c r="X18" s="596"/>
      <c r="Y18" s="597"/>
      <c r="Z18" s="598">
        <v>3.9</v>
      </c>
      <c r="AA18" s="598"/>
      <c r="AB18" s="598"/>
      <c r="AC18" s="598"/>
      <c r="AD18" s="599" t="s">
        <v>112</v>
      </c>
      <c r="AE18" s="599"/>
      <c r="AF18" s="599"/>
      <c r="AG18" s="599"/>
      <c r="AH18" s="599"/>
      <c r="AI18" s="599"/>
      <c r="AJ18" s="599"/>
      <c r="AK18" s="599"/>
      <c r="AL18" s="600" t="s">
        <v>112</v>
      </c>
      <c r="AM18" s="601"/>
      <c r="AN18" s="601"/>
      <c r="AO18" s="602"/>
      <c r="AP18" s="592" t="s">
        <v>251</v>
      </c>
      <c r="AQ18" s="593"/>
      <c r="AR18" s="593"/>
      <c r="AS18" s="593"/>
      <c r="AT18" s="593"/>
      <c r="AU18" s="593"/>
      <c r="AV18" s="593"/>
      <c r="AW18" s="593"/>
      <c r="AX18" s="593"/>
      <c r="AY18" s="593"/>
      <c r="AZ18" s="593"/>
      <c r="BA18" s="593"/>
      <c r="BB18" s="593"/>
      <c r="BC18" s="593"/>
      <c r="BD18" s="593"/>
      <c r="BE18" s="593"/>
      <c r="BF18" s="594"/>
      <c r="BG18" s="595" t="s">
        <v>112</v>
      </c>
      <c r="BH18" s="596"/>
      <c r="BI18" s="596"/>
      <c r="BJ18" s="596"/>
      <c r="BK18" s="596"/>
      <c r="BL18" s="596"/>
      <c r="BM18" s="596"/>
      <c r="BN18" s="597"/>
      <c r="BO18" s="598" t="s">
        <v>112</v>
      </c>
      <c r="BP18" s="598"/>
      <c r="BQ18" s="598"/>
      <c r="BR18" s="598"/>
      <c r="BS18" s="604" t="s">
        <v>112</v>
      </c>
      <c r="BT18" s="596"/>
      <c r="BU18" s="596"/>
      <c r="BV18" s="596"/>
      <c r="BW18" s="596"/>
      <c r="BX18" s="596"/>
      <c r="BY18" s="596"/>
      <c r="BZ18" s="596"/>
      <c r="CA18" s="596"/>
      <c r="CB18" s="605"/>
      <c r="CD18" s="609" t="s">
        <v>252</v>
      </c>
      <c r="CE18" s="610"/>
      <c r="CF18" s="610"/>
      <c r="CG18" s="610"/>
      <c r="CH18" s="610"/>
      <c r="CI18" s="610"/>
      <c r="CJ18" s="610"/>
      <c r="CK18" s="610"/>
      <c r="CL18" s="610"/>
      <c r="CM18" s="610"/>
      <c r="CN18" s="610"/>
      <c r="CO18" s="610"/>
      <c r="CP18" s="610"/>
      <c r="CQ18" s="611"/>
      <c r="CR18" s="595" t="s">
        <v>112</v>
      </c>
      <c r="CS18" s="596"/>
      <c r="CT18" s="596"/>
      <c r="CU18" s="596"/>
      <c r="CV18" s="596"/>
      <c r="CW18" s="596"/>
      <c r="CX18" s="596"/>
      <c r="CY18" s="597"/>
      <c r="CZ18" s="598" t="s">
        <v>112</v>
      </c>
      <c r="DA18" s="598"/>
      <c r="DB18" s="598"/>
      <c r="DC18" s="598"/>
      <c r="DD18" s="604" t="s">
        <v>112</v>
      </c>
      <c r="DE18" s="596"/>
      <c r="DF18" s="596"/>
      <c r="DG18" s="596"/>
      <c r="DH18" s="596"/>
      <c r="DI18" s="596"/>
      <c r="DJ18" s="596"/>
      <c r="DK18" s="596"/>
      <c r="DL18" s="596"/>
      <c r="DM18" s="596"/>
      <c r="DN18" s="596"/>
      <c r="DO18" s="596"/>
      <c r="DP18" s="597"/>
      <c r="DQ18" s="604" t="s">
        <v>112</v>
      </c>
      <c r="DR18" s="596"/>
      <c r="DS18" s="596"/>
      <c r="DT18" s="596"/>
      <c r="DU18" s="596"/>
      <c r="DV18" s="596"/>
      <c r="DW18" s="596"/>
      <c r="DX18" s="596"/>
      <c r="DY18" s="596"/>
      <c r="DZ18" s="596"/>
      <c r="EA18" s="596"/>
      <c r="EB18" s="596"/>
      <c r="EC18" s="605"/>
    </row>
    <row r="19" spans="2:133" ht="11.25" customHeight="1">
      <c r="B19" s="592" t="s">
        <v>253</v>
      </c>
      <c r="C19" s="593"/>
      <c r="D19" s="593"/>
      <c r="E19" s="593"/>
      <c r="F19" s="593"/>
      <c r="G19" s="593"/>
      <c r="H19" s="593"/>
      <c r="I19" s="593"/>
      <c r="J19" s="593"/>
      <c r="K19" s="593"/>
      <c r="L19" s="593"/>
      <c r="M19" s="593"/>
      <c r="N19" s="593"/>
      <c r="O19" s="593"/>
      <c r="P19" s="593"/>
      <c r="Q19" s="594"/>
      <c r="R19" s="595" t="s">
        <v>112</v>
      </c>
      <c r="S19" s="596"/>
      <c r="T19" s="596"/>
      <c r="U19" s="596"/>
      <c r="V19" s="596"/>
      <c r="W19" s="596"/>
      <c r="X19" s="596"/>
      <c r="Y19" s="597"/>
      <c r="Z19" s="598" t="s">
        <v>112</v>
      </c>
      <c r="AA19" s="598"/>
      <c r="AB19" s="598"/>
      <c r="AC19" s="598"/>
      <c r="AD19" s="599" t="s">
        <v>112</v>
      </c>
      <c r="AE19" s="599"/>
      <c r="AF19" s="599"/>
      <c r="AG19" s="599"/>
      <c r="AH19" s="599"/>
      <c r="AI19" s="599"/>
      <c r="AJ19" s="599"/>
      <c r="AK19" s="599"/>
      <c r="AL19" s="600" t="s">
        <v>112</v>
      </c>
      <c r="AM19" s="601"/>
      <c r="AN19" s="601"/>
      <c r="AO19" s="602"/>
      <c r="AP19" s="592" t="s">
        <v>254</v>
      </c>
      <c r="AQ19" s="593"/>
      <c r="AR19" s="593"/>
      <c r="AS19" s="593"/>
      <c r="AT19" s="593"/>
      <c r="AU19" s="593"/>
      <c r="AV19" s="593"/>
      <c r="AW19" s="593"/>
      <c r="AX19" s="593"/>
      <c r="AY19" s="593"/>
      <c r="AZ19" s="593"/>
      <c r="BA19" s="593"/>
      <c r="BB19" s="593"/>
      <c r="BC19" s="593"/>
      <c r="BD19" s="593"/>
      <c r="BE19" s="593"/>
      <c r="BF19" s="594"/>
      <c r="BG19" s="595">
        <v>26639</v>
      </c>
      <c r="BH19" s="596"/>
      <c r="BI19" s="596"/>
      <c r="BJ19" s="596"/>
      <c r="BK19" s="596"/>
      <c r="BL19" s="596"/>
      <c r="BM19" s="596"/>
      <c r="BN19" s="597"/>
      <c r="BO19" s="598">
        <v>1.2</v>
      </c>
      <c r="BP19" s="598"/>
      <c r="BQ19" s="598"/>
      <c r="BR19" s="598"/>
      <c r="BS19" s="604" t="s">
        <v>112</v>
      </c>
      <c r="BT19" s="596"/>
      <c r="BU19" s="596"/>
      <c r="BV19" s="596"/>
      <c r="BW19" s="596"/>
      <c r="BX19" s="596"/>
      <c r="BY19" s="596"/>
      <c r="BZ19" s="596"/>
      <c r="CA19" s="596"/>
      <c r="CB19" s="605"/>
      <c r="CD19" s="609" t="s">
        <v>255</v>
      </c>
      <c r="CE19" s="610"/>
      <c r="CF19" s="610"/>
      <c r="CG19" s="610"/>
      <c r="CH19" s="610"/>
      <c r="CI19" s="610"/>
      <c r="CJ19" s="610"/>
      <c r="CK19" s="610"/>
      <c r="CL19" s="610"/>
      <c r="CM19" s="610"/>
      <c r="CN19" s="610"/>
      <c r="CO19" s="610"/>
      <c r="CP19" s="610"/>
      <c r="CQ19" s="611"/>
      <c r="CR19" s="595" t="s">
        <v>112</v>
      </c>
      <c r="CS19" s="596"/>
      <c r="CT19" s="596"/>
      <c r="CU19" s="596"/>
      <c r="CV19" s="596"/>
      <c r="CW19" s="596"/>
      <c r="CX19" s="596"/>
      <c r="CY19" s="597"/>
      <c r="CZ19" s="598" t="s">
        <v>112</v>
      </c>
      <c r="DA19" s="598"/>
      <c r="DB19" s="598"/>
      <c r="DC19" s="598"/>
      <c r="DD19" s="604" t="s">
        <v>112</v>
      </c>
      <c r="DE19" s="596"/>
      <c r="DF19" s="596"/>
      <c r="DG19" s="596"/>
      <c r="DH19" s="596"/>
      <c r="DI19" s="596"/>
      <c r="DJ19" s="596"/>
      <c r="DK19" s="596"/>
      <c r="DL19" s="596"/>
      <c r="DM19" s="596"/>
      <c r="DN19" s="596"/>
      <c r="DO19" s="596"/>
      <c r="DP19" s="597"/>
      <c r="DQ19" s="604" t="s">
        <v>112</v>
      </c>
      <c r="DR19" s="596"/>
      <c r="DS19" s="596"/>
      <c r="DT19" s="596"/>
      <c r="DU19" s="596"/>
      <c r="DV19" s="596"/>
      <c r="DW19" s="596"/>
      <c r="DX19" s="596"/>
      <c r="DY19" s="596"/>
      <c r="DZ19" s="596"/>
      <c r="EA19" s="596"/>
      <c r="EB19" s="596"/>
      <c r="EC19" s="605"/>
    </row>
    <row r="20" spans="2:133" ht="11.25" customHeight="1">
      <c r="B20" s="592" t="s">
        <v>256</v>
      </c>
      <c r="C20" s="593"/>
      <c r="D20" s="593"/>
      <c r="E20" s="593"/>
      <c r="F20" s="593"/>
      <c r="G20" s="593"/>
      <c r="H20" s="593"/>
      <c r="I20" s="593"/>
      <c r="J20" s="593"/>
      <c r="K20" s="593"/>
      <c r="L20" s="593"/>
      <c r="M20" s="593"/>
      <c r="N20" s="593"/>
      <c r="O20" s="593"/>
      <c r="P20" s="593"/>
      <c r="Q20" s="594"/>
      <c r="R20" s="595">
        <v>11152177</v>
      </c>
      <c r="S20" s="596"/>
      <c r="T20" s="596"/>
      <c r="U20" s="596"/>
      <c r="V20" s="596"/>
      <c r="W20" s="596"/>
      <c r="X20" s="596"/>
      <c r="Y20" s="597"/>
      <c r="Z20" s="598">
        <v>56.3</v>
      </c>
      <c r="AA20" s="598"/>
      <c r="AB20" s="598"/>
      <c r="AC20" s="598"/>
      <c r="AD20" s="599">
        <v>10388978</v>
      </c>
      <c r="AE20" s="599"/>
      <c r="AF20" s="599"/>
      <c r="AG20" s="599"/>
      <c r="AH20" s="599"/>
      <c r="AI20" s="599"/>
      <c r="AJ20" s="599"/>
      <c r="AK20" s="599"/>
      <c r="AL20" s="600">
        <v>100</v>
      </c>
      <c r="AM20" s="601"/>
      <c r="AN20" s="601"/>
      <c r="AO20" s="602"/>
      <c r="AP20" s="592" t="s">
        <v>257</v>
      </c>
      <c r="AQ20" s="593"/>
      <c r="AR20" s="593"/>
      <c r="AS20" s="593"/>
      <c r="AT20" s="593"/>
      <c r="AU20" s="593"/>
      <c r="AV20" s="593"/>
      <c r="AW20" s="593"/>
      <c r="AX20" s="593"/>
      <c r="AY20" s="593"/>
      <c r="AZ20" s="593"/>
      <c r="BA20" s="593"/>
      <c r="BB20" s="593"/>
      <c r="BC20" s="593"/>
      <c r="BD20" s="593"/>
      <c r="BE20" s="593"/>
      <c r="BF20" s="594"/>
      <c r="BG20" s="595">
        <v>26639</v>
      </c>
      <c r="BH20" s="596"/>
      <c r="BI20" s="596"/>
      <c r="BJ20" s="596"/>
      <c r="BK20" s="596"/>
      <c r="BL20" s="596"/>
      <c r="BM20" s="596"/>
      <c r="BN20" s="597"/>
      <c r="BO20" s="598">
        <v>1.2</v>
      </c>
      <c r="BP20" s="598"/>
      <c r="BQ20" s="598"/>
      <c r="BR20" s="598"/>
      <c r="BS20" s="604" t="s">
        <v>112</v>
      </c>
      <c r="BT20" s="596"/>
      <c r="BU20" s="596"/>
      <c r="BV20" s="596"/>
      <c r="BW20" s="596"/>
      <c r="BX20" s="596"/>
      <c r="BY20" s="596"/>
      <c r="BZ20" s="596"/>
      <c r="CA20" s="596"/>
      <c r="CB20" s="605"/>
      <c r="CD20" s="609" t="s">
        <v>258</v>
      </c>
      <c r="CE20" s="610"/>
      <c r="CF20" s="610"/>
      <c r="CG20" s="610"/>
      <c r="CH20" s="610"/>
      <c r="CI20" s="610"/>
      <c r="CJ20" s="610"/>
      <c r="CK20" s="610"/>
      <c r="CL20" s="610"/>
      <c r="CM20" s="610"/>
      <c r="CN20" s="610"/>
      <c r="CO20" s="610"/>
      <c r="CP20" s="610"/>
      <c r="CQ20" s="611"/>
      <c r="CR20" s="595">
        <v>18865958</v>
      </c>
      <c r="CS20" s="596"/>
      <c r="CT20" s="596"/>
      <c r="CU20" s="596"/>
      <c r="CV20" s="596"/>
      <c r="CW20" s="596"/>
      <c r="CX20" s="596"/>
      <c r="CY20" s="597"/>
      <c r="CZ20" s="598">
        <v>100</v>
      </c>
      <c r="DA20" s="598"/>
      <c r="DB20" s="598"/>
      <c r="DC20" s="598"/>
      <c r="DD20" s="604">
        <v>1321482</v>
      </c>
      <c r="DE20" s="596"/>
      <c r="DF20" s="596"/>
      <c r="DG20" s="596"/>
      <c r="DH20" s="596"/>
      <c r="DI20" s="596"/>
      <c r="DJ20" s="596"/>
      <c r="DK20" s="596"/>
      <c r="DL20" s="596"/>
      <c r="DM20" s="596"/>
      <c r="DN20" s="596"/>
      <c r="DO20" s="596"/>
      <c r="DP20" s="597"/>
      <c r="DQ20" s="604">
        <v>12085901</v>
      </c>
      <c r="DR20" s="596"/>
      <c r="DS20" s="596"/>
      <c r="DT20" s="596"/>
      <c r="DU20" s="596"/>
      <c r="DV20" s="596"/>
      <c r="DW20" s="596"/>
      <c r="DX20" s="596"/>
      <c r="DY20" s="596"/>
      <c r="DZ20" s="596"/>
      <c r="EA20" s="596"/>
      <c r="EB20" s="596"/>
      <c r="EC20" s="605"/>
    </row>
    <row r="21" spans="2:133" ht="11.25" customHeight="1">
      <c r="B21" s="592" t="s">
        <v>259</v>
      </c>
      <c r="C21" s="593"/>
      <c r="D21" s="593"/>
      <c r="E21" s="593"/>
      <c r="F21" s="593"/>
      <c r="G21" s="593"/>
      <c r="H21" s="593"/>
      <c r="I21" s="593"/>
      <c r="J21" s="593"/>
      <c r="K21" s="593"/>
      <c r="L21" s="593"/>
      <c r="M21" s="593"/>
      <c r="N21" s="593"/>
      <c r="O21" s="593"/>
      <c r="P21" s="593"/>
      <c r="Q21" s="594"/>
      <c r="R21" s="595">
        <v>2142</v>
      </c>
      <c r="S21" s="596"/>
      <c r="T21" s="596"/>
      <c r="U21" s="596"/>
      <c r="V21" s="596"/>
      <c r="W21" s="596"/>
      <c r="X21" s="596"/>
      <c r="Y21" s="597"/>
      <c r="Z21" s="598">
        <v>0</v>
      </c>
      <c r="AA21" s="598"/>
      <c r="AB21" s="598"/>
      <c r="AC21" s="598"/>
      <c r="AD21" s="599">
        <v>2142</v>
      </c>
      <c r="AE21" s="599"/>
      <c r="AF21" s="599"/>
      <c r="AG21" s="599"/>
      <c r="AH21" s="599"/>
      <c r="AI21" s="599"/>
      <c r="AJ21" s="599"/>
      <c r="AK21" s="599"/>
      <c r="AL21" s="600">
        <v>0</v>
      </c>
      <c r="AM21" s="601"/>
      <c r="AN21" s="601"/>
      <c r="AO21" s="602"/>
      <c r="AP21" s="612" t="s">
        <v>260</v>
      </c>
      <c r="AQ21" s="613"/>
      <c r="AR21" s="613"/>
      <c r="AS21" s="613"/>
      <c r="AT21" s="613"/>
      <c r="AU21" s="613"/>
      <c r="AV21" s="613"/>
      <c r="AW21" s="613"/>
      <c r="AX21" s="613"/>
      <c r="AY21" s="613"/>
      <c r="AZ21" s="613"/>
      <c r="BA21" s="613"/>
      <c r="BB21" s="613"/>
      <c r="BC21" s="613"/>
      <c r="BD21" s="613"/>
      <c r="BE21" s="613"/>
      <c r="BF21" s="614"/>
      <c r="BG21" s="595">
        <v>26639</v>
      </c>
      <c r="BH21" s="596"/>
      <c r="BI21" s="596"/>
      <c r="BJ21" s="596"/>
      <c r="BK21" s="596"/>
      <c r="BL21" s="596"/>
      <c r="BM21" s="596"/>
      <c r="BN21" s="597"/>
      <c r="BO21" s="598">
        <v>1.2</v>
      </c>
      <c r="BP21" s="598"/>
      <c r="BQ21" s="598"/>
      <c r="BR21" s="598"/>
      <c r="BS21" s="604" t="s">
        <v>112</v>
      </c>
      <c r="BT21" s="596"/>
      <c r="BU21" s="596"/>
      <c r="BV21" s="596"/>
      <c r="BW21" s="596"/>
      <c r="BX21" s="596"/>
      <c r="BY21" s="596"/>
      <c r="BZ21" s="596"/>
      <c r="CA21" s="596"/>
      <c r="CB21" s="605"/>
      <c r="CD21" s="615"/>
      <c r="CE21" s="616"/>
      <c r="CF21" s="616"/>
      <c r="CG21" s="616"/>
      <c r="CH21" s="616"/>
      <c r="CI21" s="616"/>
      <c r="CJ21" s="616"/>
      <c r="CK21" s="616"/>
      <c r="CL21" s="616"/>
      <c r="CM21" s="616"/>
      <c r="CN21" s="616"/>
      <c r="CO21" s="616"/>
      <c r="CP21" s="616"/>
      <c r="CQ21" s="617"/>
      <c r="CR21" s="595"/>
      <c r="CS21" s="596"/>
      <c r="CT21" s="596"/>
      <c r="CU21" s="596"/>
      <c r="CV21" s="596"/>
      <c r="CW21" s="596"/>
      <c r="CX21" s="596"/>
      <c r="CY21" s="597"/>
      <c r="CZ21" s="598"/>
      <c r="DA21" s="598"/>
      <c r="DB21" s="598"/>
      <c r="DC21" s="598"/>
      <c r="DD21" s="604"/>
      <c r="DE21" s="596"/>
      <c r="DF21" s="596"/>
      <c r="DG21" s="596"/>
      <c r="DH21" s="596"/>
      <c r="DI21" s="596"/>
      <c r="DJ21" s="596"/>
      <c r="DK21" s="596"/>
      <c r="DL21" s="596"/>
      <c r="DM21" s="596"/>
      <c r="DN21" s="596"/>
      <c r="DO21" s="596"/>
      <c r="DP21" s="597"/>
      <c r="DQ21" s="604"/>
      <c r="DR21" s="596"/>
      <c r="DS21" s="596"/>
      <c r="DT21" s="596"/>
      <c r="DU21" s="596"/>
      <c r="DV21" s="596"/>
      <c r="DW21" s="596"/>
      <c r="DX21" s="596"/>
      <c r="DY21" s="596"/>
      <c r="DZ21" s="596"/>
      <c r="EA21" s="596"/>
      <c r="EB21" s="596"/>
      <c r="EC21" s="605"/>
    </row>
    <row r="22" spans="2:133" ht="11.25" customHeight="1">
      <c r="B22" s="592" t="s">
        <v>261</v>
      </c>
      <c r="C22" s="593"/>
      <c r="D22" s="593"/>
      <c r="E22" s="593"/>
      <c r="F22" s="593"/>
      <c r="G22" s="593"/>
      <c r="H22" s="593"/>
      <c r="I22" s="593"/>
      <c r="J22" s="593"/>
      <c r="K22" s="593"/>
      <c r="L22" s="593"/>
      <c r="M22" s="593"/>
      <c r="N22" s="593"/>
      <c r="O22" s="593"/>
      <c r="P22" s="593"/>
      <c r="Q22" s="594"/>
      <c r="R22" s="595">
        <v>119953</v>
      </c>
      <c r="S22" s="596"/>
      <c r="T22" s="596"/>
      <c r="U22" s="596"/>
      <c r="V22" s="596"/>
      <c r="W22" s="596"/>
      <c r="X22" s="596"/>
      <c r="Y22" s="597"/>
      <c r="Z22" s="598">
        <v>0.6</v>
      </c>
      <c r="AA22" s="598"/>
      <c r="AB22" s="598"/>
      <c r="AC22" s="598"/>
      <c r="AD22" s="599" t="s">
        <v>112</v>
      </c>
      <c r="AE22" s="599"/>
      <c r="AF22" s="599"/>
      <c r="AG22" s="599"/>
      <c r="AH22" s="599"/>
      <c r="AI22" s="599"/>
      <c r="AJ22" s="599"/>
      <c r="AK22" s="599"/>
      <c r="AL22" s="600" t="s">
        <v>112</v>
      </c>
      <c r="AM22" s="601"/>
      <c r="AN22" s="601"/>
      <c r="AO22" s="602"/>
      <c r="AP22" s="612" t="s">
        <v>262</v>
      </c>
      <c r="AQ22" s="613"/>
      <c r="AR22" s="613"/>
      <c r="AS22" s="613"/>
      <c r="AT22" s="613"/>
      <c r="AU22" s="613"/>
      <c r="AV22" s="613"/>
      <c r="AW22" s="613"/>
      <c r="AX22" s="613"/>
      <c r="AY22" s="613"/>
      <c r="AZ22" s="613"/>
      <c r="BA22" s="613"/>
      <c r="BB22" s="613"/>
      <c r="BC22" s="613"/>
      <c r="BD22" s="613"/>
      <c r="BE22" s="613"/>
      <c r="BF22" s="614"/>
      <c r="BG22" s="595" t="s">
        <v>112</v>
      </c>
      <c r="BH22" s="596"/>
      <c r="BI22" s="596"/>
      <c r="BJ22" s="596"/>
      <c r="BK22" s="596"/>
      <c r="BL22" s="596"/>
      <c r="BM22" s="596"/>
      <c r="BN22" s="597"/>
      <c r="BO22" s="598" t="s">
        <v>112</v>
      </c>
      <c r="BP22" s="598"/>
      <c r="BQ22" s="598"/>
      <c r="BR22" s="598"/>
      <c r="BS22" s="604" t="s">
        <v>112</v>
      </c>
      <c r="BT22" s="596"/>
      <c r="BU22" s="596"/>
      <c r="BV22" s="596"/>
      <c r="BW22" s="596"/>
      <c r="BX22" s="596"/>
      <c r="BY22" s="596"/>
      <c r="BZ22" s="596"/>
      <c r="CA22" s="596"/>
      <c r="CB22" s="605"/>
      <c r="CD22" s="577" t="s">
        <v>263</v>
      </c>
      <c r="CE22" s="578"/>
      <c r="CF22" s="578"/>
      <c r="CG22" s="578"/>
      <c r="CH22" s="578"/>
      <c r="CI22" s="578"/>
      <c r="CJ22" s="578"/>
      <c r="CK22" s="578"/>
      <c r="CL22" s="578"/>
      <c r="CM22" s="578"/>
      <c r="CN22" s="578"/>
      <c r="CO22" s="578"/>
      <c r="CP22" s="578"/>
      <c r="CQ22" s="578"/>
      <c r="CR22" s="578"/>
      <c r="CS22" s="578"/>
      <c r="CT22" s="578"/>
      <c r="CU22" s="578"/>
      <c r="CV22" s="578"/>
      <c r="CW22" s="578"/>
      <c r="CX22" s="578"/>
      <c r="CY22" s="578"/>
      <c r="CZ22" s="578"/>
      <c r="DA22" s="578"/>
      <c r="DB22" s="578"/>
      <c r="DC22" s="578"/>
      <c r="DD22" s="578"/>
      <c r="DE22" s="578"/>
      <c r="DF22" s="578"/>
      <c r="DG22" s="578"/>
      <c r="DH22" s="578"/>
      <c r="DI22" s="578"/>
      <c r="DJ22" s="578"/>
      <c r="DK22" s="578"/>
      <c r="DL22" s="578"/>
      <c r="DM22" s="578"/>
      <c r="DN22" s="578"/>
      <c r="DO22" s="578"/>
      <c r="DP22" s="578"/>
      <c r="DQ22" s="578"/>
      <c r="DR22" s="578"/>
      <c r="DS22" s="578"/>
      <c r="DT22" s="578"/>
      <c r="DU22" s="578"/>
      <c r="DV22" s="578"/>
      <c r="DW22" s="578"/>
      <c r="DX22" s="578"/>
      <c r="DY22" s="578"/>
      <c r="DZ22" s="578"/>
      <c r="EA22" s="578"/>
      <c r="EB22" s="578"/>
      <c r="EC22" s="579"/>
    </row>
    <row r="23" spans="2:133" ht="11.25" customHeight="1">
      <c r="B23" s="592" t="s">
        <v>264</v>
      </c>
      <c r="C23" s="593"/>
      <c r="D23" s="593"/>
      <c r="E23" s="593"/>
      <c r="F23" s="593"/>
      <c r="G23" s="593"/>
      <c r="H23" s="593"/>
      <c r="I23" s="593"/>
      <c r="J23" s="593"/>
      <c r="K23" s="593"/>
      <c r="L23" s="593"/>
      <c r="M23" s="593"/>
      <c r="N23" s="593"/>
      <c r="O23" s="593"/>
      <c r="P23" s="593"/>
      <c r="Q23" s="594"/>
      <c r="R23" s="595">
        <v>128754</v>
      </c>
      <c r="S23" s="596"/>
      <c r="T23" s="596"/>
      <c r="U23" s="596"/>
      <c r="V23" s="596"/>
      <c r="W23" s="596"/>
      <c r="X23" s="596"/>
      <c r="Y23" s="597"/>
      <c r="Z23" s="598">
        <v>0.6</v>
      </c>
      <c r="AA23" s="598"/>
      <c r="AB23" s="598"/>
      <c r="AC23" s="598"/>
      <c r="AD23" s="599" t="s">
        <v>112</v>
      </c>
      <c r="AE23" s="599"/>
      <c r="AF23" s="599"/>
      <c r="AG23" s="599"/>
      <c r="AH23" s="599"/>
      <c r="AI23" s="599"/>
      <c r="AJ23" s="599"/>
      <c r="AK23" s="599"/>
      <c r="AL23" s="600" t="s">
        <v>112</v>
      </c>
      <c r="AM23" s="601"/>
      <c r="AN23" s="601"/>
      <c r="AO23" s="602"/>
      <c r="AP23" s="612" t="s">
        <v>265</v>
      </c>
      <c r="AQ23" s="613"/>
      <c r="AR23" s="613"/>
      <c r="AS23" s="613"/>
      <c r="AT23" s="613"/>
      <c r="AU23" s="613"/>
      <c r="AV23" s="613"/>
      <c r="AW23" s="613"/>
      <c r="AX23" s="613"/>
      <c r="AY23" s="613"/>
      <c r="AZ23" s="613"/>
      <c r="BA23" s="613"/>
      <c r="BB23" s="613"/>
      <c r="BC23" s="613"/>
      <c r="BD23" s="613"/>
      <c r="BE23" s="613"/>
      <c r="BF23" s="614"/>
      <c r="BG23" s="595" t="s">
        <v>112</v>
      </c>
      <c r="BH23" s="596"/>
      <c r="BI23" s="596"/>
      <c r="BJ23" s="596"/>
      <c r="BK23" s="596"/>
      <c r="BL23" s="596"/>
      <c r="BM23" s="596"/>
      <c r="BN23" s="597"/>
      <c r="BO23" s="598" t="s">
        <v>112</v>
      </c>
      <c r="BP23" s="598"/>
      <c r="BQ23" s="598"/>
      <c r="BR23" s="598"/>
      <c r="BS23" s="604" t="s">
        <v>112</v>
      </c>
      <c r="BT23" s="596"/>
      <c r="BU23" s="596"/>
      <c r="BV23" s="596"/>
      <c r="BW23" s="596"/>
      <c r="BX23" s="596"/>
      <c r="BY23" s="596"/>
      <c r="BZ23" s="596"/>
      <c r="CA23" s="596"/>
      <c r="CB23" s="605"/>
      <c r="CD23" s="577" t="s">
        <v>204</v>
      </c>
      <c r="CE23" s="578"/>
      <c r="CF23" s="578"/>
      <c r="CG23" s="578"/>
      <c r="CH23" s="578"/>
      <c r="CI23" s="578"/>
      <c r="CJ23" s="578"/>
      <c r="CK23" s="578"/>
      <c r="CL23" s="578"/>
      <c r="CM23" s="578"/>
      <c r="CN23" s="578"/>
      <c r="CO23" s="578"/>
      <c r="CP23" s="578"/>
      <c r="CQ23" s="579"/>
      <c r="CR23" s="577" t="s">
        <v>266</v>
      </c>
      <c r="CS23" s="578"/>
      <c r="CT23" s="578"/>
      <c r="CU23" s="578"/>
      <c r="CV23" s="578"/>
      <c r="CW23" s="578"/>
      <c r="CX23" s="578"/>
      <c r="CY23" s="579"/>
      <c r="CZ23" s="577" t="s">
        <v>267</v>
      </c>
      <c r="DA23" s="578"/>
      <c r="DB23" s="578"/>
      <c r="DC23" s="579"/>
      <c r="DD23" s="577" t="s">
        <v>268</v>
      </c>
      <c r="DE23" s="578"/>
      <c r="DF23" s="578"/>
      <c r="DG23" s="578"/>
      <c r="DH23" s="578"/>
      <c r="DI23" s="578"/>
      <c r="DJ23" s="578"/>
      <c r="DK23" s="579"/>
      <c r="DL23" s="618" t="s">
        <v>269</v>
      </c>
      <c r="DM23" s="619"/>
      <c r="DN23" s="619"/>
      <c r="DO23" s="619"/>
      <c r="DP23" s="619"/>
      <c r="DQ23" s="619"/>
      <c r="DR23" s="619"/>
      <c r="DS23" s="619"/>
      <c r="DT23" s="619"/>
      <c r="DU23" s="619"/>
      <c r="DV23" s="620"/>
      <c r="DW23" s="577" t="s">
        <v>270</v>
      </c>
      <c r="DX23" s="578"/>
      <c r="DY23" s="578"/>
      <c r="DZ23" s="578"/>
      <c r="EA23" s="578"/>
      <c r="EB23" s="578"/>
      <c r="EC23" s="579"/>
    </row>
    <row r="24" spans="2:133" ht="11.25" customHeight="1">
      <c r="B24" s="592" t="s">
        <v>271</v>
      </c>
      <c r="C24" s="593"/>
      <c r="D24" s="593"/>
      <c r="E24" s="593"/>
      <c r="F24" s="593"/>
      <c r="G24" s="593"/>
      <c r="H24" s="593"/>
      <c r="I24" s="593"/>
      <c r="J24" s="593"/>
      <c r="K24" s="593"/>
      <c r="L24" s="593"/>
      <c r="M24" s="593"/>
      <c r="N24" s="593"/>
      <c r="O24" s="593"/>
      <c r="P24" s="593"/>
      <c r="Q24" s="594"/>
      <c r="R24" s="595">
        <v>41835</v>
      </c>
      <c r="S24" s="596"/>
      <c r="T24" s="596"/>
      <c r="U24" s="596"/>
      <c r="V24" s="596"/>
      <c r="W24" s="596"/>
      <c r="X24" s="596"/>
      <c r="Y24" s="597"/>
      <c r="Z24" s="598">
        <v>0.2</v>
      </c>
      <c r="AA24" s="598"/>
      <c r="AB24" s="598"/>
      <c r="AC24" s="598"/>
      <c r="AD24" s="599" t="s">
        <v>112</v>
      </c>
      <c r="AE24" s="599"/>
      <c r="AF24" s="599"/>
      <c r="AG24" s="599"/>
      <c r="AH24" s="599"/>
      <c r="AI24" s="599"/>
      <c r="AJ24" s="599"/>
      <c r="AK24" s="599"/>
      <c r="AL24" s="600" t="s">
        <v>112</v>
      </c>
      <c r="AM24" s="601"/>
      <c r="AN24" s="601"/>
      <c r="AO24" s="602"/>
      <c r="AP24" s="612" t="s">
        <v>272</v>
      </c>
      <c r="AQ24" s="613"/>
      <c r="AR24" s="613"/>
      <c r="AS24" s="613"/>
      <c r="AT24" s="613"/>
      <c r="AU24" s="613"/>
      <c r="AV24" s="613"/>
      <c r="AW24" s="613"/>
      <c r="AX24" s="613"/>
      <c r="AY24" s="613"/>
      <c r="AZ24" s="613"/>
      <c r="BA24" s="613"/>
      <c r="BB24" s="613"/>
      <c r="BC24" s="613"/>
      <c r="BD24" s="613"/>
      <c r="BE24" s="613"/>
      <c r="BF24" s="614"/>
      <c r="BG24" s="595" t="s">
        <v>112</v>
      </c>
      <c r="BH24" s="596"/>
      <c r="BI24" s="596"/>
      <c r="BJ24" s="596"/>
      <c r="BK24" s="596"/>
      <c r="BL24" s="596"/>
      <c r="BM24" s="596"/>
      <c r="BN24" s="597"/>
      <c r="BO24" s="598" t="s">
        <v>112</v>
      </c>
      <c r="BP24" s="598"/>
      <c r="BQ24" s="598"/>
      <c r="BR24" s="598"/>
      <c r="BS24" s="604" t="s">
        <v>112</v>
      </c>
      <c r="BT24" s="596"/>
      <c r="BU24" s="596"/>
      <c r="BV24" s="596"/>
      <c r="BW24" s="596"/>
      <c r="BX24" s="596"/>
      <c r="BY24" s="596"/>
      <c r="BZ24" s="596"/>
      <c r="CA24" s="596"/>
      <c r="CB24" s="605"/>
      <c r="CD24" s="606" t="s">
        <v>273</v>
      </c>
      <c r="CE24" s="607"/>
      <c r="CF24" s="607"/>
      <c r="CG24" s="607"/>
      <c r="CH24" s="607"/>
      <c r="CI24" s="607"/>
      <c r="CJ24" s="607"/>
      <c r="CK24" s="607"/>
      <c r="CL24" s="607"/>
      <c r="CM24" s="607"/>
      <c r="CN24" s="607"/>
      <c r="CO24" s="607"/>
      <c r="CP24" s="607"/>
      <c r="CQ24" s="608"/>
      <c r="CR24" s="584">
        <v>8205667</v>
      </c>
      <c r="CS24" s="585"/>
      <c r="CT24" s="585"/>
      <c r="CU24" s="585"/>
      <c r="CV24" s="585"/>
      <c r="CW24" s="585"/>
      <c r="CX24" s="585"/>
      <c r="CY24" s="586"/>
      <c r="CZ24" s="622">
        <v>43.5</v>
      </c>
      <c r="DA24" s="623"/>
      <c r="DB24" s="623"/>
      <c r="DC24" s="624"/>
      <c r="DD24" s="621">
        <v>5901793</v>
      </c>
      <c r="DE24" s="585"/>
      <c r="DF24" s="585"/>
      <c r="DG24" s="585"/>
      <c r="DH24" s="585"/>
      <c r="DI24" s="585"/>
      <c r="DJ24" s="585"/>
      <c r="DK24" s="586"/>
      <c r="DL24" s="621">
        <v>5882311</v>
      </c>
      <c r="DM24" s="585"/>
      <c r="DN24" s="585"/>
      <c r="DO24" s="585"/>
      <c r="DP24" s="585"/>
      <c r="DQ24" s="585"/>
      <c r="DR24" s="585"/>
      <c r="DS24" s="585"/>
      <c r="DT24" s="585"/>
      <c r="DU24" s="585"/>
      <c r="DV24" s="586"/>
      <c r="DW24" s="589">
        <v>54.4</v>
      </c>
      <c r="DX24" s="590"/>
      <c r="DY24" s="590"/>
      <c r="DZ24" s="590"/>
      <c r="EA24" s="590"/>
      <c r="EB24" s="590"/>
      <c r="EC24" s="591"/>
    </row>
    <row r="25" spans="2:133" ht="11.25" customHeight="1">
      <c r="B25" s="592" t="s">
        <v>274</v>
      </c>
      <c r="C25" s="593"/>
      <c r="D25" s="593"/>
      <c r="E25" s="593"/>
      <c r="F25" s="593"/>
      <c r="G25" s="593"/>
      <c r="H25" s="593"/>
      <c r="I25" s="593"/>
      <c r="J25" s="593"/>
      <c r="K25" s="593"/>
      <c r="L25" s="593"/>
      <c r="M25" s="593"/>
      <c r="N25" s="593"/>
      <c r="O25" s="593"/>
      <c r="P25" s="593"/>
      <c r="Q25" s="594"/>
      <c r="R25" s="595">
        <v>2179098</v>
      </c>
      <c r="S25" s="596"/>
      <c r="T25" s="596"/>
      <c r="U25" s="596"/>
      <c r="V25" s="596"/>
      <c r="W25" s="596"/>
      <c r="X25" s="596"/>
      <c r="Y25" s="597"/>
      <c r="Z25" s="598">
        <v>11</v>
      </c>
      <c r="AA25" s="598"/>
      <c r="AB25" s="598"/>
      <c r="AC25" s="598"/>
      <c r="AD25" s="599" t="s">
        <v>112</v>
      </c>
      <c r="AE25" s="599"/>
      <c r="AF25" s="599"/>
      <c r="AG25" s="599"/>
      <c r="AH25" s="599"/>
      <c r="AI25" s="599"/>
      <c r="AJ25" s="599"/>
      <c r="AK25" s="599"/>
      <c r="AL25" s="600" t="s">
        <v>112</v>
      </c>
      <c r="AM25" s="601"/>
      <c r="AN25" s="601"/>
      <c r="AO25" s="602"/>
      <c r="AP25" s="612" t="s">
        <v>275</v>
      </c>
      <c r="AQ25" s="613"/>
      <c r="AR25" s="613"/>
      <c r="AS25" s="613"/>
      <c r="AT25" s="613"/>
      <c r="AU25" s="613"/>
      <c r="AV25" s="613"/>
      <c r="AW25" s="613"/>
      <c r="AX25" s="613"/>
      <c r="AY25" s="613"/>
      <c r="AZ25" s="613"/>
      <c r="BA25" s="613"/>
      <c r="BB25" s="613"/>
      <c r="BC25" s="613"/>
      <c r="BD25" s="613"/>
      <c r="BE25" s="613"/>
      <c r="BF25" s="614"/>
      <c r="BG25" s="595" t="s">
        <v>112</v>
      </c>
      <c r="BH25" s="596"/>
      <c r="BI25" s="596"/>
      <c r="BJ25" s="596"/>
      <c r="BK25" s="596"/>
      <c r="BL25" s="596"/>
      <c r="BM25" s="596"/>
      <c r="BN25" s="597"/>
      <c r="BO25" s="598" t="s">
        <v>112</v>
      </c>
      <c r="BP25" s="598"/>
      <c r="BQ25" s="598"/>
      <c r="BR25" s="598"/>
      <c r="BS25" s="604" t="s">
        <v>112</v>
      </c>
      <c r="BT25" s="596"/>
      <c r="BU25" s="596"/>
      <c r="BV25" s="596"/>
      <c r="BW25" s="596"/>
      <c r="BX25" s="596"/>
      <c r="BY25" s="596"/>
      <c r="BZ25" s="596"/>
      <c r="CA25" s="596"/>
      <c r="CB25" s="605"/>
      <c r="CD25" s="609" t="s">
        <v>276</v>
      </c>
      <c r="CE25" s="610"/>
      <c r="CF25" s="610"/>
      <c r="CG25" s="610"/>
      <c r="CH25" s="610"/>
      <c r="CI25" s="610"/>
      <c r="CJ25" s="610"/>
      <c r="CK25" s="610"/>
      <c r="CL25" s="610"/>
      <c r="CM25" s="610"/>
      <c r="CN25" s="610"/>
      <c r="CO25" s="610"/>
      <c r="CP25" s="610"/>
      <c r="CQ25" s="611"/>
      <c r="CR25" s="595">
        <v>2718514</v>
      </c>
      <c r="CS25" s="627"/>
      <c r="CT25" s="627"/>
      <c r="CU25" s="627"/>
      <c r="CV25" s="627"/>
      <c r="CW25" s="627"/>
      <c r="CX25" s="627"/>
      <c r="CY25" s="628"/>
      <c r="CZ25" s="629">
        <v>14.4</v>
      </c>
      <c r="DA25" s="630"/>
      <c r="DB25" s="630"/>
      <c r="DC25" s="631"/>
      <c r="DD25" s="604">
        <v>2505151</v>
      </c>
      <c r="DE25" s="627"/>
      <c r="DF25" s="627"/>
      <c r="DG25" s="627"/>
      <c r="DH25" s="627"/>
      <c r="DI25" s="627"/>
      <c r="DJ25" s="627"/>
      <c r="DK25" s="628"/>
      <c r="DL25" s="604">
        <v>2487034</v>
      </c>
      <c r="DM25" s="627"/>
      <c r="DN25" s="627"/>
      <c r="DO25" s="627"/>
      <c r="DP25" s="627"/>
      <c r="DQ25" s="627"/>
      <c r="DR25" s="627"/>
      <c r="DS25" s="627"/>
      <c r="DT25" s="627"/>
      <c r="DU25" s="627"/>
      <c r="DV25" s="628"/>
      <c r="DW25" s="600">
        <v>23</v>
      </c>
      <c r="DX25" s="625"/>
      <c r="DY25" s="625"/>
      <c r="DZ25" s="625"/>
      <c r="EA25" s="625"/>
      <c r="EB25" s="625"/>
      <c r="EC25" s="626"/>
    </row>
    <row r="26" spans="2:133" ht="11.25" customHeight="1">
      <c r="B26" s="632" t="s">
        <v>277</v>
      </c>
      <c r="C26" s="633"/>
      <c r="D26" s="633"/>
      <c r="E26" s="633"/>
      <c r="F26" s="633"/>
      <c r="G26" s="633"/>
      <c r="H26" s="633"/>
      <c r="I26" s="633"/>
      <c r="J26" s="633"/>
      <c r="K26" s="633"/>
      <c r="L26" s="633"/>
      <c r="M26" s="633"/>
      <c r="N26" s="633"/>
      <c r="O26" s="633"/>
      <c r="P26" s="633"/>
      <c r="Q26" s="634"/>
      <c r="R26" s="595" t="s">
        <v>112</v>
      </c>
      <c r="S26" s="596"/>
      <c r="T26" s="596"/>
      <c r="U26" s="596"/>
      <c r="V26" s="596"/>
      <c r="W26" s="596"/>
      <c r="X26" s="596"/>
      <c r="Y26" s="597"/>
      <c r="Z26" s="598" t="s">
        <v>112</v>
      </c>
      <c r="AA26" s="598"/>
      <c r="AB26" s="598"/>
      <c r="AC26" s="598"/>
      <c r="AD26" s="599" t="s">
        <v>112</v>
      </c>
      <c r="AE26" s="599"/>
      <c r="AF26" s="599"/>
      <c r="AG26" s="599"/>
      <c r="AH26" s="599"/>
      <c r="AI26" s="599"/>
      <c r="AJ26" s="599"/>
      <c r="AK26" s="599"/>
      <c r="AL26" s="600" t="s">
        <v>112</v>
      </c>
      <c r="AM26" s="601"/>
      <c r="AN26" s="601"/>
      <c r="AO26" s="602"/>
      <c r="AP26" s="612" t="s">
        <v>278</v>
      </c>
      <c r="AQ26" s="635"/>
      <c r="AR26" s="635"/>
      <c r="AS26" s="635"/>
      <c r="AT26" s="635"/>
      <c r="AU26" s="635"/>
      <c r="AV26" s="635"/>
      <c r="AW26" s="635"/>
      <c r="AX26" s="635"/>
      <c r="AY26" s="635"/>
      <c r="AZ26" s="635"/>
      <c r="BA26" s="635"/>
      <c r="BB26" s="635"/>
      <c r="BC26" s="635"/>
      <c r="BD26" s="635"/>
      <c r="BE26" s="635"/>
      <c r="BF26" s="614"/>
      <c r="BG26" s="595" t="s">
        <v>112</v>
      </c>
      <c r="BH26" s="596"/>
      <c r="BI26" s="596"/>
      <c r="BJ26" s="596"/>
      <c r="BK26" s="596"/>
      <c r="BL26" s="596"/>
      <c r="BM26" s="596"/>
      <c r="BN26" s="597"/>
      <c r="BO26" s="598" t="s">
        <v>112</v>
      </c>
      <c r="BP26" s="598"/>
      <c r="BQ26" s="598"/>
      <c r="BR26" s="598"/>
      <c r="BS26" s="604" t="s">
        <v>112</v>
      </c>
      <c r="BT26" s="596"/>
      <c r="BU26" s="596"/>
      <c r="BV26" s="596"/>
      <c r="BW26" s="596"/>
      <c r="BX26" s="596"/>
      <c r="BY26" s="596"/>
      <c r="BZ26" s="596"/>
      <c r="CA26" s="596"/>
      <c r="CB26" s="605"/>
      <c r="CD26" s="609" t="s">
        <v>279</v>
      </c>
      <c r="CE26" s="610"/>
      <c r="CF26" s="610"/>
      <c r="CG26" s="610"/>
      <c r="CH26" s="610"/>
      <c r="CI26" s="610"/>
      <c r="CJ26" s="610"/>
      <c r="CK26" s="610"/>
      <c r="CL26" s="610"/>
      <c r="CM26" s="610"/>
      <c r="CN26" s="610"/>
      <c r="CO26" s="610"/>
      <c r="CP26" s="610"/>
      <c r="CQ26" s="611"/>
      <c r="CR26" s="595">
        <v>1721796</v>
      </c>
      <c r="CS26" s="596"/>
      <c r="CT26" s="596"/>
      <c r="CU26" s="596"/>
      <c r="CV26" s="596"/>
      <c r="CW26" s="596"/>
      <c r="CX26" s="596"/>
      <c r="CY26" s="597"/>
      <c r="CZ26" s="629">
        <v>9.1</v>
      </c>
      <c r="DA26" s="630"/>
      <c r="DB26" s="630"/>
      <c r="DC26" s="631"/>
      <c r="DD26" s="604">
        <v>1549454</v>
      </c>
      <c r="DE26" s="596"/>
      <c r="DF26" s="596"/>
      <c r="DG26" s="596"/>
      <c r="DH26" s="596"/>
      <c r="DI26" s="596"/>
      <c r="DJ26" s="596"/>
      <c r="DK26" s="597"/>
      <c r="DL26" s="604" t="s">
        <v>210</v>
      </c>
      <c r="DM26" s="596"/>
      <c r="DN26" s="596"/>
      <c r="DO26" s="596"/>
      <c r="DP26" s="596"/>
      <c r="DQ26" s="596"/>
      <c r="DR26" s="596"/>
      <c r="DS26" s="596"/>
      <c r="DT26" s="596"/>
      <c r="DU26" s="596"/>
      <c r="DV26" s="597"/>
      <c r="DW26" s="600" t="s">
        <v>210</v>
      </c>
      <c r="DX26" s="625"/>
      <c r="DY26" s="625"/>
      <c r="DZ26" s="625"/>
      <c r="EA26" s="625"/>
      <c r="EB26" s="625"/>
      <c r="EC26" s="626"/>
    </row>
    <row r="27" spans="2:133" ht="11.25" customHeight="1">
      <c r="B27" s="592" t="s">
        <v>280</v>
      </c>
      <c r="C27" s="593"/>
      <c r="D27" s="593"/>
      <c r="E27" s="593"/>
      <c r="F27" s="593"/>
      <c r="G27" s="593"/>
      <c r="H27" s="593"/>
      <c r="I27" s="593"/>
      <c r="J27" s="593"/>
      <c r="K27" s="593"/>
      <c r="L27" s="593"/>
      <c r="M27" s="593"/>
      <c r="N27" s="593"/>
      <c r="O27" s="593"/>
      <c r="P27" s="593"/>
      <c r="Q27" s="594"/>
      <c r="R27" s="595">
        <v>1182308</v>
      </c>
      <c r="S27" s="596"/>
      <c r="T27" s="596"/>
      <c r="U27" s="596"/>
      <c r="V27" s="596"/>
      <c r="W27" s="596"/>
      <c r="X27" s="596"/>
      <c r="Y27" s="597"/>
      <c r="Z27" s="598">
        <v>6</v>
      </c>
      <c r="AA27" s="598"/>
      <c r="AB27" s="598"/>
      <c r="AC27" s="598"/>
      <c r="AD27" s="599" t="s">
        <v>112</v>
      </c>
      <c r="AE27" s="599"/>
      <c r="AF27" s="599"/>
      <c r="AG27" s="599"/>
      <c r="AH27" s="599"/>
      <c r="AI27" s="599"/>
      <c r="AJ27" s="599"/>
      <c r="AK27" s="599"/>
      <c r="AL27" s="600" t="s">
        <v>112</v>
      </c>
      <c r="AM27" s="601"/>
      <c r="AN27" s="601"/>
      <c r="AO27" s="602"/>
      <c r="AP27" s="592" t="s">
        <v>281</v>
      </c>
      <c r="AQ27" s="593"/>
      <c r="AR27" s="593"/>
      <c r="AS27" s="593"/>
      <c r="AT27" s="593"/>
      <c r="AU27" s="593"/>
      <c r="AV27" s="593"/>
      <c r="AW27" s="593"/>
      <c r="AX27" s="593"/>
      <c r="AY27" s="593"/>
      <c r="AZ27" s="593"/>
      <c r="BA27" s="593"/>
      <c r="BB27" s="593"/>
      <c r="BC27" s="593"/>
      <c r="BD27" s="593"/>
      <c r="BE27" s="593"/>
      <c r="BF27" s="594"/>
      <c r="BG27" s="595">
        <v>2301185</v>
      </c>
      <c r="BH27" s="596"/>
      <c r="BI27" s="596"/>
      <c r="BJ27" s="596"/>
      <c r="BK27" s="596"/>
      <c r="BL27" s="596"/>
      <c r="BM27" s="596"/>
      <c r="BN27" s="597"/>
      <c r="BO27" s="598">
        <v>100</v>
      </c>
      <c r="BP27" s="598"/>
      <c r="BQ27" s="598"/>
      <c r="BR27" s="598"/>
      <c r="BS27" s="604" t="s">
        <v>112</v>
      </c>
      <c r="BT27" s="596"/>
      <c r="BU27" s="596"/>
      <c r="BV27" s="596"/>
      <c r="BW27" s="596"/>
      <c r="BX27" s="596"/>
      <c r="BY27" s="596"/>
      <c r="BZ27" s="596"/>
      <c r="CA27" s="596"/>
      <c r="CB27" s="605"/>
      <c r="CD27" s="609" t="s">
        <v>282</v>
      </c>
      <c r="CE27" s="610"/>
      <c r="CF27" s="610"/>
      <c r="CG27" s="610"/>
      <c r="CH27" s="610"/>
      <c r="CI27" s="610"/>
      <c r="CJ27" s="610"/>
      <c r="CK27" s="610"/>
      <c r="CL27" s="610"/>
      <c r="CM27" s="610"/>
      <c r="CN27" s="610"/>
      <c r="CO27" s="610"/>
      <c r="CP27" s="610"/>
      <c r="CQ27" s="611"/>
      <c r="CR27" s="595">
        <v>2944537</v>
      </c>
      <c r="CS27" s="627"/>
      <c r="CT27" s="627"/>
      <c r="CU27" s="627"/>
      <c r="CV27" s="627"/>
      <c r="CW27" s="627"/>
      <c r="CX27" s="627"/>
      <c r="CY27" s="628"/>
      <c r="CZ27" s="629">
        <v>15.6</v>
      </c>
      <c r="DA27" s="630"/>
      <c r="DB27" s="630"/>
      <c r="DC27" s="631"/>
      <c r="DD27" s="604">
        <v>863602</v>
      </c>
      <c r="DE27" s="627"/>
      <c r="DF27" s="627"/>
      <c r="DG27" s="627"/>
      <c r="DH27" s="627"/>
      <c r="DI27" s="627"/>
      <c r="DJ27" s="627"/>
      <c r="DK27" s="628"/>
      <c r="DL27" s="604">
        <v>862237</v>
      </c>
      <c r="DM27" s="627"/>
      <c r="DN27" s="627"/>
      <c r="DO27" s="627"/>
      <c r="DP27" s="627"/>
      <c r="DQ27" s="627"/>
      <c r="DR27" s="627"/>
      <c r="DS27" s="627"/>
      <c r="DT27" s="627"/>
      <c r="DU27" s="627"/>
      <c r="DV27" s="628"/>
      <c r="DW27" s="600">
        <v>8</v>
      </c>
      <c r="DX27" s="625"/>
      <c r="DY27" s="625"/>
      <c r="DZ27" s="625"/>
      <c r="EA27" s="625"/>
      <c r="EB27" s="625"/>
      <c r="EC27" s="626"/>
    </row>
    <row r="28" spans="2:133" ht="11.25" customHeight="1">
      <c r="B28" s="592" t="s">
        <v>283</v>
      </c>
      <c r="C28" s="593"/>
      <c r="D28" s="593"/>
      <c r="E28" s="593"/>
      <c r="F28" s="593"/>
      <c r="G28" s="593"/>
      <c r="H28" s="593"/>
      <c r="I28" s="593"/>
      <c r="J28" s="593"/>
      <c r="K28" s="593"/>
      <c r="L28" s="593"/>
      <c r="M28" s="593"/>
      <c r="N28" s="593"/>
      <c r="O28" s="593"/>
      <c r="P28" s="593"/>
      <c r="Q28" s="594"/>
      <c r="R28" s="595">
        <v>59453</v>
      </c>
      <c r="S28" s="596"/>
      <c r="T28" s="596"/>
      <c r="U28" s="596"/>
      <c r="V28" s="596"/>
      <c r="W28" s="596"/>
      <c r="X28" s="596"/>
      <c r="Y28" s="597"/>
      <c r="Z28" s="598">
        <v>0.3</v>
      </c>
      <c r="AA28" s="598"/>
      <c r="AB28" s="598"/>
      <c r="AC28" s="598"/>
      <c r="AD28" s="599" t="s">
        <v>112</v>
      </c>
      <c r="AE28" s="599"/>
      <c r="AF28" s="599"/>
      <c r="AG28" s="599"/>
      <c r="AH28" s="599"/>
      <c r="AI28" s="599"/>
      <c r="AJ28" s="599"/>
      <c r="AK28" s="599"/>
      <c r="AL28" s="600" t="s">
        <v>112</v>
      </c>
      <c r="AM28" s="601"/>
      <c r="AN28" s="601"/>
      <c r="AO28" s="602"/>
      <c r="AP28" s="638"/>
      <c r="AQ28" s="639"/>
      <c r="AR28" s="639"/>
      <c r="AS28" s="639"/>
      <c r="AT28" s="639"/>
      <c r="AU28" s="639"/>
      <c r="AV28" s="639"/>
      <c r="AW28" s="639"/>
      <c r="AX28" s="639"/>
      <c r="AY28" s="639"/>
      <c r="AZ28" s="639"/>
      <c r="BA28" s="639"/>
      <c r="BB28" s="639"/>
      <c r="BC28" s="639"/>
      <c r="BD28" s="639"/>
      <c r="BE28" s="639"/>
      <c r="BF28" s="640"/>
      <c r="BG28" s="595"/>
      <c r="BH28" s="596"/>
      <c r="BI28" s="596"/>
      <c r="BJ28" s="596"/>
      <c r="BK28" s="596"/>
      <c r="BL28" s="596"/>
      <c r="BM28" s="596"/>
      <c r="BN28" s="597"/>
      <c r="BO28" s="598"/>
      <c r="BP28" s="598"/>
      <c r="BQ28" s="598"/>
      <c r="BR28" s="598"/>
      <c r="BS28" s="599"/>
      <c r="BT28" s="599"/>
      <c r="BU28" s="599"/>
      <c r="BV28" s="599"/>
      <c r="BW28" s="599"/>
      <c r="BX28" s="599"/>
      <c r="BY28" s="599"/>
      <c r="BZ28" s="599"/>
      <c r="CA28" s="599"/>
      <c r="CB28" s="603"/>
      <c r="CD28" s="609" t="s">
        <v>284</v>
      </c>
      <c r="CE28" s="610"/>
      <c r="CF28" s="610"/>
      <c r="CG28" s="610"/>
      <c r="CH28" s="610"/>
      <c r="CI28" s="610"/>
      <c r="CJ28" s="610"/>
      <c r="CK28" s="610"/>
      <c r="CL28" s="610"/>
      <c r="CM28" s="610"/>
      <c r="CN28" s="610"/>
      <c r="CO28" s="610"/>
      <c r="CP28" s="610"/>
      <c r="CQ28" s="611"/>
      <c r="CR28" s="595">
        <v>2542616</v>
      </c>
      <c r="CS28" s="596"/>
      <c r="CT28" s="596"/>
      <c r="CU28" s="596"/>
      <c r="CV28" s="596"/>
      <c r="CW28" s="596"/>
      <c r="CX28" s="596"/>
      <c r="CY28" s="597"/>
      <c r="CZ28" s="629">
        <v>13.5</v>
      </c>
      <c r="DA28" s="630"/>
      <c r="DB28" s="630"/>
      <c r="DC28" s="631"/>
      <c r="DD28" s="604">
        <v>2533040</v>
      </c>
      <c r="DE28" s="596"/>
      <c r="DF28" s="596"/>
      <c r="DG28" s="596"/>
      <c r="DH28" s="596"/>
      <c r="DI28" s="596"/>
      <c r="DJ28" s="596"/>
      <c r="DK28" s="597"/>
      <c r="DL28" s="604">
        <v>2533040</v>
      </c>
      <c r="DM28" s="596"/>
      <c r="DN28" s="596"/>
      <c r="DO28" s="596"/>
      <c r="DP28" s="596"/>
      <c r="DQ28" s="596"/>
      <c r="DR28" s="596"/>
      <c r="DS28" s="596"/>
      <c r="DT28" s="596"/>
      <c r="DU28" s="596"/>
      <c r="DV28" s="597"/>
      <c r="DW28" s="600">
        <v>23.4</v>
      </c>
      <c r="DX28" s="625"/>
      <c r="DY28" s="625"/>
      <c r="DZ28" s="625"/>
      <c r="EA28" s="625"/>
      <c r="EB28" s="625"/>
      <c r="EC28" s="626"/>
    </row>
    <row r="29" spans="2:133" ht="11.25" customHeight="1">
      <c r="B29" s="592" t="s">
        <v>285</v>
      </c>
      <c r="C29" s="593"/>
      <c r="D29" s="593"/>
      <c r="E29" s="593"/>
      <c r="F29" s="593"/>
      <c r="G29" s="593"/>
      <c r="H29" s="593"/>
      <c r="I29" s="593"/>
      <c r="J29" s="593"/>
      <c r="K29" s="593"/>
      <c r="L29" s="593"/>
      <c r="M29" s="593"/>
      <c r="N29" s="593"/>
      <c r="O29" s="593"/>
      <c r="P29" s="593"/>
      <c r="Q29" s="594"/>
      <c r="R29" s="595">
        <v>342655</v>
      </c>
      <c r="S29" s="596"/>
      <c r="T29" s="596"/>
      <c r="U29" s="596"/>
      <c r="V29" s="596"/>
      <c r="W29" s="596"/>
      <c r="X29" s="596"/>
      <c r="Y29" s="597"/>
      <c r="Z29" s="598">
        <v>1.7</v>
      </c>
      <c r="AA29" s="598"/>
      <c r="AB29" s="598"/>
      <c r="AC29" s="598"/>
      <c r="AD29" s="599" t="s">
        <v>112</v>
      </c>
      <c r="AE29" s="599"/>
      <c r="AF29" s="599"/>
      <c r="AG29" s="599"/>
      <c r="AH29" s="599"/>
      <c r="AI29" s="599"/>
      <c r="AJ29" s="599"/>
      <c r="AK29" s="599"/>
      <c r="AL29" s="600" t="s">
        <v>112</v>
      </c>
      <c r="AM29" s="601"/>
      <c r="AN29" s="601"/>
      <c r="AO29" s="602"/>
      <c r="AP29" s="574" t="s">
        <v>204</v>
      </c>
      <c r="AQ29" s="575"/>
      <c r="AR29" s="575"/>
      <c r="AS29" s="575"/>
      <c r="AT29" s="575"/>
      <c r="AU29" s="575"/>
      <c r="AV29" s="575"/>
      <c r="AW29" s="575"/>
      <c r="AX29" s="575"/>
      <c r="AY29" s="575"/>
      <c r="AZ29" s="575"/>
      <c r="BA29" s="575"/>
      <c r="BB29" s="575"/>
      <c r="BC29" s="575"/>
      <c r="BD29" s="575"/>
      <c r="BE29" s="575"/>
      <c r="BF29" s="576"/>
      <c r="BG29" s="574" t="s">
        <v>286</v>
      </c>
      <c r="BH29" s="636"/>
      <c r="BI29" s="636"/>
      <c r="BJ29" s="636"/>
      <c r="BK29" s="636"/>
      <c r="BL29" s="636"/>
      <c r="BM29" s="636"/>
      <c r="BN29" s="636"/>
      <c r="BO29" s="636"/>
      <c r="BP29" s="636"/>
      <c r="BQ29" s="637"/>
      <c r="BR29" s="574" t="s">
        <v>287</v>
      </c>
      <c r="BS29" s="636"/>
      <c r="BT29" s="636"/>
      <c r="BU29" s="636"/>
      <c r="BV29" s="636"/>
      <c r="BW29" s="636"/>
      <c r="BX29" s="636"/>
      <c r="BY29" s="636"/>
      <c r="BZ29" s="636"/>
      <c r="CA29" s="636"/>
      <c r="CB29" s="637"/>
      <c r="CD29" s="656" t="s">
        <v>288</v>
      </c>
      <c r="CE29" s="657"/>
      <c r="CF29" s="609" t="s">
        <v>58</v>
      </c>
      <c r="CG29" s="610"/>
      <c r="CH29" s="610"/>
      <c r="CI29" s="610"/>
      <c r="CJ29" s="610"/>
      <c r="CK29" s="610"/>
      <c r="CL29" s="610"/>
      <c r="CM29" s="610"/>
      <c r="CN29" s="610"/>
      <c r="CO29" s="610"/>
      <c r="CP29" s="610"/>
      <c r="CQ29" s="611"/>
      <c r="CR29" s="595">
        <v>2542607</v>
      </c>
      <c r="CS29" s="627"/>
      <c r="CT29" s="627"/>
      <c r="CU29" s="627"/>
      <c r="CV29" s="627"/>
      <c r="CW29" s="627"/>
      <c r="CX29" s="627"/>
      <c r="CY29" s="628"/>
      <c r="CZ29" s="629">
        <v>13.5</v>
      </c>
      <c r="DA29" s="630"/>
      <c r="DB29" s="630"/>
      <c r="DC29" s="631"/>
      <c r="DD29" s="604">
        <v>2533031</v>
      </c>
      <c r="DE29" s="627"/>
      <c r="DF29" s="627"/>
      <c r="DG29" s="627"/>
      <c r="DH29" s="627"/>
      <c r="DI29" s="627"/>
      <c r="DJ29" s="627"/>
      <c r="DK29" s="628"/>
      <c r="DL29" s="604">
        <v>2533031</v>
      </c>
      <c r="DM29" s="627"/>
      <c r="DN29" s="627"/>
      <c r="DO29" s="627"/>
      <c r="DP29" s="627"/>
      <c r="DQ29" s="627"/>
      <c r="DR29" s="627"/>
      <c r="DS29" s="627"/>
      <c r="DT29" s="627"/>
      <c r="DU29" s="627"/>
      <c r="DV29" s="628"/>
      <c r="DW29" s="600">
        <v>23.4</v>
      </c>
      <c r="DX29" s="625"/>
      <c r="DY29" s="625"/>
      <c r="DZ29" s="625"/>
      <c r="EA29" s="625"/>
      <c r="EB29" s="625"/>
      <c r="EC29" s="626"/>
    </row>
    <row r="30" spans="2:133" ht="11.25" customHeight="1">
      <c r="B30" s="592" t="s">
        <v>289</v>
      </c>
      <c r="C30" s="593"/>
      <c r="D30" s="593"/>
      <c r="E30" s="593"/>
      <c r="F30" s="593"/>
      <c r="G30" s="593"/>
      <c r="H30" s="593"/>
      <c r="I30" s="593"/>
      <c r="J30" s="593"/>
      <c r="K30" s="593"/>
      <c r="L30" s="593"/>
      <c r="M30" s="593"/>
      <c r="N30" s="593"/>
      <c r="O30" s="593"/>
      <c r="P30" s="593"/>
      <c r="Q30" s="594"/>
      <c r="R30" s="595">
        <v>324466</v>
      </c>
      <c r="S30" s="596"/>
      <c r="T30" s="596"/>
      <c r="U30" s="596"/>
      <c r="V30" s="596"/>
      <c r="W30" s="596"/>
      <c r="X30" s="596"/>
      <c r="Y30" s="597"/>
      <c r="Z30" s="598">
        <v>1.6</v>
      </c>
      <c r="AA30" s="598"/>
      <c r="AB30" s="598"/>
      <c r="AC30" s="598"/>
      <c r="AD30" s="599" t="s">
        <v>112</v>
      </c>
      <c r="AE30" s="599"/>
      <c r="AF30" s="599"/>
      <c r="AG30" s="599"/>
      <c r="AH30" s="599"/>
      <c r="AI30" s="599"/>
      <c r="AJ30" s="599"/>
      <c r="AK30" s="599"/>
      <c r="AL30" s="600" t="s">
        <v>112</v>
      </c>
      <c r="AM30" s="601"/>
      <c r="AN30" s="601"/>
      <c r="AO30" s="602"/>
      <c r="AP30" s="641" t="s">
        <v>290</v>
      </c>
      <c r="AQ30" s="642"/>
      <c r="AR30" s="642"/>
      <c r="AS30" s="642"/>
      <c r="AT30" s="647" t="s">
        <v>291</v>
      </c>
      <c r="AU30" s="184"/>
      <c r="AV30" s="184"/>
      <c r="AW30" s="184"/>
      <c r="AX30" s="581" t="s">
        <v>170</v>
      </c>
      <c r="AY30" s="582"/>
      <c r="AZ30" s="582"/>
      <c r="BA30" s="582"/>
      <c r="BB30" s="582"/>
      <c r="BC30" s="582"/>
      <c r="BD30" s="582"/>
      <c r="BE30" s="582"/>
      <c r="BF30" s="583"/>
      <c r="BG30" s="653">
        <v>98.3</v>
      </c>
      <c r="BH30" s="654"/>
      <c r="BI30" s="654"/>
      <c r="BJ30" s="654"/>
      <c r="BK30" s="654"/>
      <c r="BL30" s="654"/>
      <c r="BM30" s="590">
        <v>90.2</v>
      </c>
      <c r="BN30" s="654"/>
      <c r="BO30" s="654"/>
      <c r="BP30" s="654"/>
      <c r="BQ30" s="655"/>
      <c r="BR30" s="653">
        <v>97.9</v>
      </c>
      <c r="BS30" s="654"/>
      <c r="BT30" s="654"/>
      <c r="BU30" s="654"/>
      <c r="BV30" s="654"/>
      <c r="BW30" s="654"/>
      <c r="BX30" s="590">
        <v>89.1</v>
      </c>
      <c r="BY30" s="654"/>
      <c r="BZ30" s="654"/>
      <c r="CA30" s="654"/>
      <c r="CB30" s="655"/>
      <c r="CD30" s="658"/>
      <c r="CE30" s="659"/>
      <c r="CF30" s="609" t="s">
        <v>292</v>
      </c>
      <c r="CG30" s="610"/>
      <c r="CH30" s="610"/>
      <c r="CI30" s="610"/>
      <c r="CJ30" s="610"/>
      <c r="CK30" s="610"/>
      <c r="CL30" s="610"/>
      <c r="CM30" s="610"/>
      <c r="CN30" s="610"/>
      <c r="CO30" s="610"/>
      <c r="CP30" s="610"/>
      <c r="CQ30" s="611"/>
      <c r="CR30" s="595">
        <v>2401677</v>
      </c>
      <c r="CS30" s="596"/>
      <c r="CT30" s="596"/>
      <c r="CU30" s="596"/>
      <c r="CV30" s="596"/>
      <c r="CW30" s="596"/>
      <c r="CX30" s="596"/>
      <c r="CY30" s="597"/>
      <c r="CZ30" s="629">
        <v>12.7</v>
      </c>
      <c r="DA30" s="630"/>
      <c r="DB30" s="630"/>
      <c r="DC30" s="631"/>
      <c r="DD30" s="604">
        <v>2392101</v>
      </c>
      <c r="DE30" s="596"/>
      <c r="DF30" s="596"/>
      <c r="DG30" s="596"/>
      <c r="DH30" s="596"/>
      <c r="DI30" s="596"/>
      <c r="DJ30" s="596"/>
      <c r="DK30" s="597"/>
      <c r="DL30" s="604">
        <v>2392101</v>
      </c>
      <c r="DM30" s="596"/>
      <c r="DN30" s="596"/>
      <c r="DO30" s="596"/>
      <c r="DP30" s="596"/>
      <c r="DQ30" s="596"/>
      <c r="DR30" s="596"/>
      <c r="DS30" s="596"/>
      <c r="DT30" s="596"/>
      <c r="DU30" s="596"/>
      <c r="DV30" s="597"/>
      <c r="DW30" s="600">
        <v>22.1</v>
      </c>
      <c r="DX30" s="625"/>
      <c r="DY30" s="625"/>
      <c r="DZ30" s="625"/>
      <c r="EA30" s="625"/>
      <c r="EB30" s="625"/>
      <c r="EC30" s="626"/>
    </row>
    <row r="31" spans="2:133" ht="11.25" customHeight="1">
      <c r="B31" s="592" t="s">
        <v>293</v>
      </c>
      <c r="C31" s="593"/>
      <c r="D31" s="593"/>
      <c r="E31" s="593"/>
      <c r="F31" s="593"/>
      <c r="G31" s="593"/>
      <c r="H31" s="593"/>
      <c r="I31" s="593"/>
      <c r="J31" s="593"/>
      <c r="K31" s="593"/>
      <c r="L31" s="593"/>
      <c r="M31" s="593"/>
      <c r="N31" s="593"/>
      <c r="O31" s="593"/>
      <c r="P31" s="593"/>
      <c r="Q31" s="594"/>
      <c r="R31" s="595">
        <v>1084645</v>
      </c>
      <c r="S31" s="596"/>
      <c r="T31" s="596"/>
      <c r="U31" s="596"/>
      <c r="V31" s="596"/>
      <c r="W31" s="596"/>
      <c r="X31" s="596"/>
      <c r="Y31" s="597"/>
      <c r="Z31" s="598">
        <v>5.5</v>
      </c>
      <c r="AA31" s="598"/>
      <c r="AB31" s="598"/>
      <c r="AC31" s="598"/>
      <c r="AD31" s="599" t="s">
        <v>112</v>
      </c>
      <c r="AE31" s="599"/>
      <c r="AF31" s="599"/>
      <c r="AG31" s="599"/>
      <c r="AH31" s="599"/>
      <c r="AI31" s="599"/>
      <c r="AJ31" s="599"/>
      <c r="AK31" s="599"/>
      <c r="AL31" s="600" t="s">
        <v>112</v>
      </c>
      <c r="AM31" s="601"/>
      <c r="AN31" s="601"/>
      <c r="AO31" s="602"/>
      <c r="AP31" s="643"/>
      <c r="AQ31" s="644"/>
      <c r="AR31" s="644"/>
      <c r="AS31" s="644"/>
      <c r="AT31" s="648"/>
      <c r="AU31" s="183" t="s">
        <v>294</v>
      </c>
      <c r="AV31" s="183"/>
      <c r="AW31" s="183"/>
      <c r="AX31" s="592" t="s">
        <v>295</v>
      </c>
      <c r="AY31" s="593"/>
      <c r="AZ31" s="593"/>
      <c r="BA31" s="593"/>
      <c r="BB31" s="593"/>
      <c r="BC31" s="593"/>
      <c r="BD31" s="593"/>
      <c r="BE31" s="593"/>
      <c r="BF31" s="594"/>
      <c r="BG31" s="650">
        <v>99.2</v>
      </c>
      <c r="BH31" s="627"/>
      <c r="BI31" s="627"/>
      <c r="BJ31" s="627"/>
      <c r="BK31" s="627"/>
      <c r="BL31" s="627"/>
      <c r="BM31" s="601">
        <v>94.6</v>
      </c>
      <c r="BN31" s="651"/>
      <c r="BO31" s="651"/>
      <c r="BP31" s="651"/>
      <c r="BQ31" s="652"/>
      <c r="BR31" s="650">
        <v>98.9</v>
      </c>
      <c r="BS31" s="627"/>
      <c r="BT31" s="627"/>
      <c r="BU31" s="627"/>
      <c r="BV31" s="627"/>
      <c r="BW31" s="627"/>
      <c r="BX31" s="601">
        <v>93.6</v>
      </c>
      <c r="BY31" s="651"/>
      <c r="BZ31" s="651"/>
      <c r="CA31" s="651"/>
      <c r="CB31" s="652"/>
      <c r="CD31" s="658"/>
      <c r="CE31" s="659"/>
      <c r="CF31" s="609" t="s">
        <v>296</v>
      </c>
      <c r="CG31" s="610"/>
      <c r="CH31" s="610"/>
      <c r="CI31" s="610"/>
      <c r="CJ31" s="610"/>
      <c r="CK31" s="610"/>
      <c r="CL31" s="610"/>
      <c r="CM31" s="610"/>
      <c r="CN31" s="610"/>
      <c r="CO31" s="610"/>
      <c r="CP31" s="610"/>
      <c r="CQ31" s="611"/>
      <c r="CR31" s="595">
        <v>140930</v>
      </c>
      <c r="CS31" s="627"/>
      <c r="CT31" s="627"/>
      <c r="CU31" s="627"/>
      <c r="CV31" s="627"/>
      <c r="CW31" s="627"/>
      <c r="CX31" s="627"/>
      <c r="CY31" s="628"/>
      <c r="CZ31" s="629">
        <v>0.7</v>
      </c>
      <c r="DA31" s="630"/>
      <c r="DB31" s="630"/>
      <c r="DC31" s="631"/>
      <c r="DD31" s="604">
        <v>140930</v>
      </c>
      <c r="DE31" s="627"/>
      <c r="DF31" s="627"/>
      <c r="DG31" s="627"/>
      <c r="DH31" s="627"/>
      <c r="DI31" s="627"/>
      <c r="DJ31" s="627"/>
      <c r="DK31" s="628"/>
      <c r="DL31" s="604">
        <v>140930</v>
      </c>
      <c r="DM31" s="627"/>
      <c r="DN31" s="627"/>
      <c r="DO31" s="627"/>
      <c r="DP31" s="627"/>
      <c r="DQ31" s="627"/>
      <c r="DR31" s="627"/>
      <c r="DS31" s="627"/>
      <c r="DT31" s="627"/>
      <c r="DU31" s="627"/>
      <c r="DV31" s="628"/>
      <c r="DW31" s="600">
        <v>1.3</v>
      </c>
      <c r="DX31" s="625"/>
      <c r="DY31" s="625"/>
      <c r="DZ31" s="625"/>
      <c r="EA31" s="625"/>
      <c r="EB31" s="625"/>
      <c r="EC31" s="626"/>
    </row>
    <row r="32" spans="2:133" ht="11.25" customHeight="1">
      <c r="B32" s="592" t="s">
        <v>297</v>
      </c>
      <c r="C32" s="593"/>
      <c r="D32" s="593"/>
      <c r="E32" s="593"/>
      <c r="F32" s="593"/>
      <c r="G32" s="593"/>
      <c r="H32" s="593"/>
      <c r="I32" s="593"/>
      <c r="J32" s="593"/>
      <c r="K32" s="593"/>
      <c r="L32" s="593"/>
      <c r="M32" s="593"/>
      <c r="N32" s="593"/>
      <c r="O32" s="593"/>
      <c r="P32" s="593"/>
      <c r="Q32" s="594"/>
      <c r="R32" s="595">
        <v>206563</v>
      </c>
      <c r="S32" s="596"/>
      <c r="T32" s="596"/>
      <c r="U32" s="596"/>
      <c r="V32" s="596"/>
      <c r="W32" s="596"/>
      <c r="X32" s="596"/>
      <c r="Y32" s="597"/>
      <c r="Z32" s="598">
        <v>1</v>
      </c>
      <c r="AA32" s="598"/>
      <c r="AB32" s="598"/>
      <c r="AC32" s="598"/>
      <c r="AD32" s="599">
        <v>1671</v>
      </c>
      <c r="AE32" s="599"/>
      <c r="AF32" s="599"/>
      <c r="AG32" s="599"/>
      <c r="AH32" s="599"/>
      <c r="AI32" s="599"/>
      <c r="AJ32" s="599"/>
      <c r="AK32" s="599"/>
      <c r="AL32" s="600">
        <v>0</v>
      </c>
      <c r="AM32" s="601"/>
      <c r="AN32" s="601"/>
      <c r="AO32" s="602"/>
      <c r="AP32" s="645"/>
      <c r="AQ32" s="646"/>
      <c r="AR32" s="646"/>
      <c r="AS32" s="646"/>
      <c r="AT32" s="649"/>
      <c r="AU32" s="185"/>
      <c r="AV32" s="185"/>
      <c r="AW32" s="185"/>
      <c r="AX32" s="638" t="s">
        <v>298</v>
      </c>
      <c r="AY32" s="639"/>
      <c r="AZ32" s="639"/>
      <c r="BA32" s="639"/>
      <c r="BB32" s="639"/>
      <c r="BC32" s="639"/>
      <c r="BD32" s="639"/>
      <c r="BE32" s="639"/>
      <c r="BF32" s="640"/>
      <c r="BG32" s="662">
        <v>97.4</v>
      </c>
      <c r="BH32" s="663"/>
      <c r="BI32" s="663"/>
      <c r="BJ32" s="663"/>
      <c r="BK32" s="663"/>
      <c r="BL32" s="663"/>
      <c r="BM32" s="664">
        <v>85</v>
      </c>
      <c r="BN32" s="663"/>
      <c r="BO32" s="663"/>
      <c r="BP32" s="663"/>
      <c r="BQ32" s="665"/>
      <c r="BR32" s="662">
        <v>96.8</v>
      </c>
      <c r="BS32" s="663"/>
      <c r="BT32" s="663"/>
      <c r="BU32" s="663"/>
      <c r="BV32" s="663"/>
      <c r="BW32" s="663"/>
      <c r="BX32" s="664">
        <v>83.6</v>
      </c>
      <c r="BY32" s="663"/>
      <c r="BZ32" s="663"/>
      <c r="CA32" s="663"/>
      <c r="CB32" s="665"/>
      <c r="CD32" s="660"/>
      <c r="CE32" s="661"/>
      <c r="CF32" s="609" t="s">
        <v>299</v>
      </c>
      <c r="CG32" s="610"/>
      <c r="CH32" s="610"/>
      <c r="CI32" s="610"/>
      <c r="CJ32" s="610"/>
      <c r="CK32" s="610"/>
      <c r="CL32" s="610"/>
      <c r="CM32" s="610"/>
      <c r="CN32" s="610"/>
      <c r="CO32" s="610"/>
      <c r="CP32" s="610"/>
      <c r="CQ32" s="611"/>
      <c r="CR32" s="595">
        <v>9</v>
      </c>
      <c r="CS32" s="596"/>
      <c r="CT32" s="596"/>
      <c r="CU32" s="596"/>
      <c r="CV32" s="596"/>
      <c r="CW32" s="596"/>
      <c r="CX32" s="596"/>
      <c r="CY32" s="597"/>
      <c r="CZ32" s="629">
        <v>0</v>
      </c>
      <c r="DA32" s="630"/>
      <c r="DB32" s="630"/>
      <c r="DC32" s="631"/>
      <c r="DD32" s="604">
        <v>9</v>
      </c>
      <c r="DE32" s="596"/>
      <c r="DF32" s="596"/>
      <c r="DG32" s="596"/>
      <c r="DH32" s="596"/>
      <c r="DI32" s="596"/>
      <c r="DJ32" s="596"/>
      <c r="DK32" s="597"/>
      <c r="DL32" s="604">
        <v>9</v>
      </c>
      <c r="DM32" s="596"/>
      <c r="DN32" s="596"/>
      <c r="DO32" s="596"/>
      <c r="DP32" s="596"/>
      <c r="DQ32" s="596"/>
      <c r="DR32" s="596"/>
      <c r="DS32" s="596"/>
      <c r="DT32" s="596"/>
      <c r="DU32" s="596"/>
      <c r="DV32" s="597"/>
      <c r="DW32" s="600">
        <v>0</v>
      </c>
      <c r="DX32" s="625"/>
      <c r="DY32" s="625"/>
      <c r="DZ32" s="625"/>
      <c r="EA32" s="625"/>
      <c r="EB32" s="625"/>
      <c r="EC32" s="626"/>
    </row>
    <row r="33" spans="2:133" ht="11.25" customHeight="1">
      <c r="B33" s="592" t="s">
        <v>300</v>
      </c>
      <c r="C33" s="593"/>
      <c r="D33" s="593"/>
      <c r="E33" s="593"/>
      <c r="F33" s="593"/>
      <c r="G33" s="593"/>
      <c r="H33" s="593"/>
      <c r="I33" s="593"/>
      <c r="J33" s="593"/>
      <c r="K33" s="593"/>
      <c r="L33" s="593"/>
      <c r="M33" s="593"/>
      <c r="N33" s="593"/>
      <c r="O33" s="593"/>
      <c r="P33" s="593"/>
      <c r="Q33" s="594"/>
      <c r="R33" s="595">
        <v>2991307</v>
      </c>
      <c r="S33" s="596"/>
      <c r="T33" s="596"/>
      <c r="U33" s="596"/>
      <c r="V33" s="596"/>
      <c r="W33" s="596"/>
      <c r="X33" s="596"/>
      <c r="Y33" s="597"/>
      <c r="Z33" s="598">
        <v>15.1</v>
      </c>
      <c r="AA33" s="598"/>
      <c r="AB33" s="598"/>
      <c r="AC33" s="598"/>
      <c r="AD33" s="599" t="s">
        <v>112</v>
      </c>
      <c r="AE33" s="599"/>
      <c r="AF33" s="599"/>
      <c r="AG33" s="599"/>
      <c r="AH33" s="599"/>
      <c r="AI33" s="599"/>
      <c r="AJ33" s="599"/>
      <c r="AK33" s="599"/>
      <c r="AL33" s="600" t="s">
        <v>112</v>
      </c>
      <c r="AM33" s="601"/>
      <c r="AN33" s="601"/>
      <c r="AO33" s="60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09" t="s">
        <v>301</v>
      </c>
      <c r="CE33" s="610"/>
      <c r="CF33" s="610"/>
      <c r="CG33" s="610"/>
      <c r="CH33" s="610"/>
      <c r="CI33" s="610"/>
      <c r="CJ33" s="610"/>
      <c r="CK33" s="610"/>
      <c r="CL33" s="610"/>
      <c r="CM33" s="610"/>
      <c r="CN33" s="610"/>
      <c r="CO33" s="610"/>
      <c r="CP33" s="610"/>
      <c r="CQ33" s="611"/>
      <c r="CR33" s="595">
        <v>9106698</v>
      </c>
      <c r="CS33" s="627"/>
      <c r="CT33" s="627"/>
      <c r="CU33" s="627"/>
      <c r="CV33" s="627"/>
      <c r="CW33" s="627"/>
      <c r="CX33" s="627"/>
      <c r="CY33" s="628"/>
      <c r="CZ33" s="629">
        <v>48.3</v>
      </c>
      <c r="DA33" s="630"/>
      <c r="DB33" s="630"/>
      <c r="DC33" s="631"/>
      <c r="DD33" s="604">
        <v>5677090</v>
      </c>
      <c r="DE33" s="627"/>
      <c r="DF33" s="627"/>
      <c r="DG33" s="627"/>
      <c r="DH33" s="627"/>
      <c r="DI33" s="627"/>
      <c r="DJ33" s="627"/>
      <c r="DK33" s="628"/>
      <c r="DL33" s="604">
        <v>4559558</v>
      </c>
      <c r="DM33" s="627"/>
      <c r="DN33" s="627"/>
      <c r="DO33" s="627"/>
      <c r="DP33" s="627"/>
      <c r="DQ33" s="627"/>
      <c r="DR33" s="627"/>
      <c r="DS33" s="627"/>
      <c r="DT33" s="627"/>
      <c r="DU33" s="627"/>
      <c r="DV33" s="628"/>
      <c r="DW33" s="600">
        <v>42.1</v>
      </c>
      <c r="DX33" s="625"/>
      <c r="DY33" s="625"/>
      <c r="DZ33" s="625"/>
      <c r="EA33" s="625"/>
      <c r="EB33" s="625"/>
      <c r="EC33" s="626"/>
    </row>
    <row r="34" spans="2:133" ht="11.25" customHeight="1">
      <c r="B34" s="592" t="s">
        <v>302</v>
      </c>
      <c r="C34" s="593"/>
      <c r="D34" s="593"/>
      <c r="E34" s="593"/>
      <c r="F34" s="593"/>
      <c r="G34" s="593"/>
      <c r="H34" s="593"/>
      <c r="I34" s="593"/>
      <c r="J34" s="593"/>
      <c r="K34" s="593"/>
      <c r="L34" s="593"/>
      <c r="M34" s="593"/>
      <c r="N34" s="593"/>
      <c r="O34" s="593"/>
      <c r="P34" s="593"/>
      <c r="Q34" s="594"/>
      <c r="R34" s="595" t="s">
        <v>112</v>
      </c>
      <c r="S34" s="596"/>
      <c r="T34" s="596"/>
      <c r="U34" s="596"/>
      <c r="V34" s="596"/>
      <c r="W34" s="596"/>
      <c r="X34" s="596"/>
      <c r="Y34" s="597"/>
      <c r="Z34" s="598" t="s">
        <v>112</v>
      </c>
      <c r="AA34" s="598"/>
      <c r="AB34" s="598"/>
      <c r="AC34" s="598"/>
      <c r="AD34" s="599" t="s">
        <v>112</v>
      </c>
      <c r="AE34" s="599"/>
      <c r="AF34" s="599"/>
      <c r="AG34" s="599"/>
      <c r="AH34" s="599"/>
      <c r="AI34" s="599"/>
      <c r="AJ34" s="599"/>
      <c r="AK34" s="599"/>
      <c r="AL34" s="600" t="s">
        <v>112</v>
      </c>
      <c r="AM34" s="601"/>
      <c r="AN34" s="601"/>
      <c r="AO34" s="602"/>
      <c r="AP34" s="188"/>
      <c r="AQ34" s="574" t="s">
        <v>303</v>
      </c>
      <c r="AR34" s="575"/>
      <c r="AS34" s="575"/>
      <c r="AT34" s="575"/>
      <c r="AU34" s="575"/>
      <c r="AV34" s="575"/>
      <c r="AW34" s="575"/>
      <c r="AX34" s="575"/>
      <c r="AY34" s="575"/>
      <c r="AZ34" s="575"/>
      <c r="BA34" s="575"/>
      <c r="BB34" s="575"/>
      <c r="BC34" s="575"/>
      <c r="BD34" s="575"/>
      <c r="BE34" s="575"/>
      <c r="BF34" s="576"/>
      <c r="BG34" s="574" t="s">
        <v>304</v>
      </c>
      <c r="BH34" s="575"/>
      <c r="BI34" s="575"/>
      <c r="BJ34" s="575"/>
      <c r="BK34" s="575"/>
      <c r="BL34" s="575"/>
      <c r="BM34" s="575"/>
      <c r="BN34" s="575"/>
      <c r="BO34" s="575"/>
      <c r="BP34" s="575"/>
      <c r="BQ34" s="575"/>
      <c r="BR34" s="575"/>
      <c r="BS34" s="575"/>
      <c r="BT34" s="575"/>
      <c r="BU34" s="575"/>
      <c r="BV34" s="575"/>
      <c r="BW34" s="575"/>
      <c r="BX34" s="575"/>
      <c r="BY34" s="575"/>
      <c r="BZ34" s="575"/>
      <c r="CA34" s="575"/>
      <c r="CB34" s="576"/>
      <c r="CD34" s="609" t="s">
        <v>305</v>
      </c>
      <c r="CE34" s="610"/>
      <c r="CF34" s="610"/>
      <c r="CG34" s="610"/>
      <c r="CH34" s="610"/>
      <c r="CI34" s="610"/>
      <c r="CJ34" s="610"/>
      <c r="CK34" s="610"/>
      <c r="CL34" s="610"/>
      <c r="CM34" s="610"/>
      <c r="CN34" s="610"/>
      <c r="CO34" s="610"/>
      <c r="CP34" s="610"/>
      <c r="CQ34" s="611"/>
      <c r="CR34" s="595">
        <v>1672046</v>
      </c>
      <c r="CS34" s="596"/>
      <c r="CT34" s="596"/>
      <c r="CU34" s="596"/>
      <c r="CV34" s="596"/>
      <c r="CW34" s="596"/>
      <c r="CX34" s="596"/>
      <c r="CY34" s="597"/>
      <c r="CZ34" s="629">
        <v>8.9</v>
      </c>
      <c r="DA34" s="630"/>
      <c r="DB34" s="630"/>
      <c r="DC34" s="631"/>
      <c r="DD34" s="604">
        <v>1300387</v>
      </c>
      <c r="DE34" s="596"/>
      <c r="DF34" s="596"/>
      <c r="DG34" s="596"/>
      <c r="DH34" s="596"/>
      <c r="DI34" s="596"/>
      <c r="DJ34" s="596"/>
      <c r="DK34" s="597"/>
      <c r="DL34" s="604">
        <v>1177053</v>
      </c>
      <c r="DM34" s="596"/>
      <c r="DN34" s="596"/>
      <c r="DO34" s="596"/>
      <c r="DP34" s="596"/>
      <c r="DQ34" s="596"/>
      <c r="DR34" s="596"/>
      <c r="DS34" s="596"/>
      <c r="DT34" s="596"/>
      <c r="DU34" s="596"/>
      <c r="DV34" s="597"/>
      <c r="DW34" s="600">
        <v>10.9</v>
      </c>
      <c r="DX34" s="625"/>
      <c r="DY34" s="625"/>
      <c r="DZ34" s="625"/>
      <c r="EA34" s="625"/>
      <c r="EB34" s="625"/>
      <c r="EC34" s="626"/>
    </row>
    <row r="35" spans="2:133" ht="11.25" customHeight="1">
      <c r="B35" s="592" t="s">
        <v>306</v>
      </c>
      <c r="C35" s="593"/>
      <c r="D35" s="593"/>
      <c r="E35" s="593"/>
      <c r="F35" s="593"/>
      <c r="G35" s="593"/>
      <c r="H35" s="593"/>
      <c r="I35" s="593"/>
      <c r="J35" s="593"/>
      <c r="K35" s="593"/>
      <c r="L35" s="593"/>
      <c r="M35" s="593"/>
      <c r="N35" s="593"/>
      <c r="O35" s="593"/>
      <c r="P35" s="593"/>
      <c r="Q35" s="594"/>
      <c r="R35" s="595">
        <v>429207</v>
      </c>
      <c r="S35" s="596"/>
      <c r="T35" s="596"/>
      <c r="U35" s="596"/>
      <c r="V35" s="596"/>
      <c r="W35" s="596"/>
      <c r="X35" s="596"/>
      <c r="Y35" s="597"/>
      <c r="Z35" s="598">
        <v>2.2000000000000002</v>
      </c>
      <c r="AA35" s="598"/>
      <c r="AB35" s="598"/>
      <c r="AC35" s="598"/>
      <c r="AD35" s="599" t="s">
        <v>112</v>
      </c>
      <c r="AE35" s="599"/>
      <c r="AF35" s="599"/>
      <c r="AG35" s="599"/>
      <c r="AH35" s="599"/>
      <c r="AI35" s="599"/>
      <c r="AJ35" s="599"/>
      <c r="AK35" s="599"/>
      <c r="AL35" s="600" t="s">
        <v>112</v>
      </c>
      <c r="AM35" s="601"/>
      <c r="AN35" s="601"/>
      <c r="AO35" s="602"/>
      <c r="AP35" s="188"/>
      <c r="AQ35" s="606" t="s">
        <v>307</v>
      </c>
      <c r="AR35" s="607"/>
      <c r="AS35" s="607"/>
      <c r="AT35" s="607"/>
      <c r="AU35" s="607"/>
      <c r="AV35" s="607"/>
      <c r="AW35" s="607"/>
      <c r="AX35" s="607"/>
      <c r="AY35" s="608"/>
      <c r="AZ35" s="584">
        <v>2511840</v>
      </c>
      <c r="BA35" s="585"/>
      <c r="BB35" s="585"/>
      <c r="BC35" s="585"/>
      <c r="BD35" s="585"/>
      <c r="BE35" s="585"/>
      <c r="BF35" s="666"/>
      <c r="BG35" s="606" t="s">
        <v>308</v>
      </c>
      <c r="BH35" s="607"/>
      <c r="BI35" s="607"/>
      <c r="BJ35" s="607"/>
      <c r="BK35" s="607"/>
      <c r="BL35" s="607"/>
      <c r="BM35" s="607"/>
      <c r="BN35" s="607"/>
      <c r="BO35" s="607"/>
      <c r="BP35" s="607"/>
      <c r="BQ35" s="607"/>
      <c r="BR35" s="607"/>
      <c r="BS35" s="607"/>
      <c r="BT35" s="607"/>
      <c r="BU35" s="608"/>
      <c r="BV35" s="584">
        <v>465538</v>
      </c>
      <c r="BW35" s="585"/>
      <c r="BX35" s="585"/>
      <c r="BY35" s="585"/>
      <c r="BZ35" s="585"/>
      <c r="CA35" s="585"/>
      <c r="CB35" s="666"/>
      <c r="CD35" s="609" t="s">
        <v>309</v>
      </c>
      <c r="CE35" s="610"/>
      <c r="CF35" s="610"/>
      <c r="CG35" s="610"/>
      <c r="CH35" s="610"/>
      <c r="CI35" s="610"/>
      <c r="CJ35" s="610"/>
      <c r="CK35" s="610"/>
      <c r="CL35" s="610"/>
      <c r="CM35" s="610"/>
      <c r="CN35" s="610"/>
      <c r="CO35" s="610"/>
      <c r="CP35" s="610"/>
      <c r="CQ35" s="611"/>
      <c r="CR35" s="595">
        <v>80950</v>
      </c>
      <c r="CS35" s="627"/>
      <c r="CT35" s="627"/>
      <c r="CU35" s="627"/>
      <c r="CV35" s="627"/>
      <c r="CW35" s="627"/>
      <c r="CX35" s="627"/>
      <c r="CY35" s="628"/>
      <c r="CZ35" s="629">
        <v>0.4</v>
      </c>
      <c r="DA35" s="630"/>
      <c r="DB35" s="630"/>
      <c r="DC35" s="631"/>
      <c r="DD35" s="604">
        <v>56350</v>
      </c>
      <c r="DE35" s="627"/>
      <c r="DF35" s="627"/>
      <c r="DG35" s="627"/>
      <c r="DH35" s="627"/>
      <c r="DI35" s="627"/>
      <c r="DJ35" s="627"/>
      <c r="DK35" s="628"/>
      <c r="DL35" s="604">
        <v>42631</v>
      </c>
      <c r="DM35" s="627"/>
      <c r="DN35" s="627"/>
      <c r="DO35" s="627"/>
      <c r="DP35" s="627"/>
      <c r="DQ35" s="627"/>
      <c r="DR35" s="627"/>
      <c r="DS35" s="627"/>
      <c r="DT35" s="627"/>
      <c r="DU35" s="627"/>
      <c r="DV35" s="628"/>
      <c r="DW35" s="600">
        <v>0.4</v>
      </c>
      <c r="DX35" s="625"/>
      <c r="DY35" s="625"/>
      <c r="DZ35" s="625"/>
      <c r="EA35" s="625"/>
      <c r="EB35" s="625"/>
      <c r="EC35" s="626"/>
    </row>
    <row r="36" spans="2:133" ht="11.25" customHeight="1">
      <c r="B36" s="638" t="s">
        <v>310</v>
      </c>
      <c r="C36" s="639"/>
      <c r="D36" s="639"/>
      <c r="E36" s="639"/>
      <c r="F36" s="639"/>
      <c r="G36" s="639"/>
      <c r="H36" s="639"/>
      <c r="I36" s="639"/>
      <c r="J36" s="639"/>
      <c r="K36" s="639"/>
      <c r="L36" s="639"/>
      <c r="M36" s="639"/>
      <c r="N36" s="639"/>
      <c r="O36" s="639"/>
      <c r="P36" s="639"/>
      <c r="Q36" s="640"/>
      <c r="R36" s="667">
        <v>19815356</v>
      </c>
      <c r="S36" s="668"/>
      <c r="T36" s="668"/>
      <c r="U36" s="668"/>
      <c r="V36" s="668"/>
      <c r="W36" s="668"/>
      <c r="X36" s="668"/>
      <c r="Y36" s="669"/>
      <c r="Z36" s="670">
        <v>100</v>
      </c>
      <c r="AA36" s="670"/>
      <c r="AB36" s="670"/>
      <c r="AC36" s="670"/>
      <c r="AD36" s="671">
        <v>10392791</v>
      </c>
      <c r="AE36" s="671"/>
      <c r="AF36" s="671"/>
      <c r="AG36" s="671"/>
      <c r="AH36" s="671"/>
      <c r="AI36" s="671"/>
      <c r="AJ36" s="671"/>
      <c r="AK36" s="671"/>
      <c r="AL36" s="672">
        <v>100</v>
      </c>
      <c r="AM36" s="664"/>
      <c r="AN36" s="664"/>
      <c r="AO36" s="673"/>
      <c r="AQ36" s="674" t="s">
        <v>311</v>
      </c>
      <c r="AR36" s="675"/>
      <c r="AS36" s="675"/>
      <c r="AT36" s="675"/>
      <c r="AU36" s="675"/>
      <c r="AV36" s="675"/>
      <c r="AW36" s="675"/>
      <c r="AX36" s="675"/>
      <c r="AY36" s="676"/>
      <c r="AZ36" s="595">
        <v>373973</v>
      </c>
      <c r="BA36" s="596"/>
      <c r="BB36" s="596"/>
      <c r="BC36" s="596"/>
      <c r="BD36" s="627"/>
      <c r="BE36" s="627"/>
      <c r="BF36" s="652"/>
      <c r="BG36" s="609" t="s">
        <v>312</v>
      </c>
      <c r="BH36" s="610"/>
      <c r="BI36" s="610"/>
      <c r="BJ36" s="610"/>
      <c r="BK36" s="610"/>
      <c r="BL36" s="610"/>
      <c r="BM36" s="610"/>
      <c r="BN36" s="610"/>
      <c r="BO36" s="610"/>
      <c r="BP36" s="610"/>
      <c r="BQ36" s="610"/>
      <c r="BR36" s="610"/>
      <c r="BS36" s="610"/>
      <c r="BT36" s="610"/>
      <c r="BU36" s="611"/>
      <c r="BV36" s="595">
        <v>452175</v>
      </c>
      <c r="BW36" s="596"/>
      <c r="BX36" s="596"/>
      <c r="BY36" s="596"/>
      <c r="BZ36" s="596"/>
      <c r="CA36" s="596"/>
      <c r="CB36" s="605"/>
      <c r="CD36" s="609" t="s">
        <v>313</v>
      </c>
      <c r="CE36" s="610"/>
      <c r="CF36" s="610"/>
      <c r="CG36" s="610"/>
      <c r="CH36" s="610"/>
      <c r="CI36" s="610"/>
      <c r="CJ36" s="610"/>
      <c r="CK36" s="610"/>
      <c r="CL36" s="610"/>
      <c r="CM36" s="610"/>
      <c r="CN36" s="610"/>
      <c r="CO36" s="610"/>
      <c r="CP36" s="610"/>
      <c r="CQ36" s="611"/>
      <c r="CR36" s="595">
        <v>2528216</v>
      </c>
      <c r="CS36" s="596"/>
      <c r="CT36" s="596"/>
      <c r="CU36" s="596"/>
      <c r="CV36" s="596"/>
      <c r="CW36" s="596"/>
      <c r="CX36" s="596"/>
      <c r="CY36" s="597"/>
      <c r="CZ36" s="629">
        <v>13.4</v>
      </c>
      <c r="DA36" s="630"/>
      <c r="DB36" s="630"/>
      <c r="DC36" s="631"/>
      <c r="DD36" s="604">
        <v>1945994</v>
      </c>
      <c r="DE36" s="596"/>
      <c r="DF36" s="596"/>
      <c r="DG36" s="596"/>
      <c r="DH36" s="596"/>
      <c r="DI36" s="596"/>
      <c r="DJ36" s="596"/>
      <c r="DK36" s="597"/>
      <c r="DL36" s="604">
        <v>1898792</v>
      </c>
      <c r="DM36" s="596"/>
      <c r="DN36" s="596"/>
      <c r="DO36" s="596"/>
      <c r="DP36" s="596"/>
      <c r="DQ36" s="596"/>
      <c r="DR36" s="596"/>
      <c r="DS36" s="596"/>
      <c r="DT36" s="596"/>
      <c r="DU36" s="596"/>
      <c r="DV36" s="597"/>
      <c r="DW36" s="600">
        <v>17.5</v>
      </c>
      <c r="DX36" s="625"/>
      <c r="DY36" s="625"/>
      <c r="DZ36" s="625"/>
      <c r="EA36" s="625"/>
      <c r="EB36" s="625"/>
      <c r="EC36" s="626"/>
    </row>
    <row r="37" spans="2:133" ht="11.25" customHeight="1">
      <c r="AQ37" s="674" t="s">
        <v>314</v>
      </c>
      <c r="AR37" s="675"/>
      <c r="AS37" s="675"/>
      <c r="AT37" s="675"/>
      <c r="AU37" s="675"/>
      <c r="AV37" s="675"/>
      <c r="AW37" s="675"/>
      <c r="AX37" s="675"/>
      <c r="AY37" s="676"/>
      <c r="AZ37" s="595">
        <v>182427</v>
      </c>
      <c r="BA37" s="596"/>
      <c r="BB37" s="596"/>
      <c r="BC37" s="596"/>
      <c r="BD37" s="627"/>
      <c r="BE37" s="627"/>
      <c r="BF37" s="652"/>
      <c r="BG37" s="609" t="s">
        <v>315</v>
      </c>
      <c r="BH37" s="610"/>
      <c r="BI37" s="610"/>
      <c r="BJ37" s="610"/>
      <c r="BK37" s="610"/>
      <c r="BL37" s="610"/>
      <c r="BM37" s="610"/>
      <c r="BN37" s="610"/>
      <c r="BO37" s="610"/>
      <c r="BP37" s="610"/>
      <c r="BQ37" s="610"/>
      <c r="BR37" s="610"/>
      <c r="BS37" s="610"/>
      <c r="BT37" s="610"/>
      <c r="BU37" s="611"/>
      <c r="BV37" s="595">
        <v>5037</v>
      </c>
      <c r="BW37" s="596"/>
      <c r="BX37" s="596"/>
      <c r="BY37" s="596"/>
      <c r="BZ37" s="596"/>
      <c r="CA37" s="596"/>
      <c r="CB37" s="605"/>
      <c r="CD37" s="609" t="s">
        <v>316</v>
      </c>
      <c r="CE37" s="610"/>
      <c r="CF37" s="610"/>
      <c r="CG37" s="610"/>
      <c r="CH37" s="610"/>
      <c r="CI37" s="610"/>
      <c r="CJ37" s="610"/>
      <c r="CK37" s="610"/>
      <c r="CL37" s="610"/>
      <c r="CM37" s="610"/>
      <c r="CN37" s="610"/>
      <c r="CO37" s="610"/>
      <c r="CP37" s="610"/>
      <c r="CQ37" s="611"/>
      <c r="CR37" s="595">
        <v>943325</v>
      </c>
      <c r="CS37" s="627"/>
      <c r="CT37" s="627"/>
      <c r="CU37" s="627"/>
      <c r="CV37" s="627"/>
      <c r="CW37" s="627"/>
      <c r="CX37" s="627"/>
      <c r="CY37" s="628"/>
      <c r="CZ37" s="629">
        <v>5</v>
      </c>
      <c r="DA37" s="630"/>
      <c r="DB37" s="630"/>
      <c r="DC37" s="631"/>
      <c r="DD37" s="604">
        <v>943325</v>
      </c>
      <c r="DE37" s="627"/>
      <c r="DF37" s="627"/>
      <c r="DG37" s="627"/>
      <c r="DH37" s="627"/>
      <c r="DI37" s="627"/>
      <c r="DJ37" s="627"/>
      <c r="DK37" s="628"/>
      <c r="DL37" s="604">
        <v>942506</v>
      </c>
      <c r="DM37" s="627"/>
      <c r="DN37" s="627"/>
      <c r="DO37" s="627"/>
      <c r="DP37" s="627"/>
      <c r="DQ37" s="627"/>
      <c r="DR37" s="627"/>
      <c r="DS37" s="627"/>
      <c r="DT37" s="627"/>
      <c r="DU37" s="627"/>
      <c r="DV37" s="628"/>
      <c r="DW37" s="600">
        <v>8.6999999999999993</v>
      </c>
      <c r="DX37" s="625"/>
      <c r="DY37" s="625"/>
      <c r="DZ37" s="625"/>
      <c r="EA37" s="625"/>
      <c r="EB37" s="625"/>
      <c r="EC37" s="626"/>
    </row>
    <row r="38" spans="2:133" ht="11.25" customHeight="1">
      <c r="AQ38" s="674" t="s">
        <v>317</v>
      </c>
      <c r="AR38" s="675"/>
      <c r="AS38" s="675"/>
      <c r="AT38" s="675"/>
      <c r="AU38" s="675"/>
      <c r="AV38" s="675"/>
      <c r="AW38" s="675"/>
      <c r="AX38" s="675"/>
      <c r="AY38" s="676"/>
      <c r="AZ38" s="595">
        <v>155752</v>
      </c>
      <c r="BA38" s="596"/>
      <c r="BB38" s="596"/>
      <c r="BC38" s="596"/>
      <c r="BD38" s="627"/>
      <c r="BE38" s="627"/>
      <c r="BF38" s="652"/>
      <c r="BG38" s="609" t="s">
        <v>318</v>
      </c>
      <c r="BH38" s="610"/>
      <c r="BI38" s="610"/>
      <c r="BJ38" s="610"/>
      <c r="BK38" s="610"/>
      <c r="BL38" s="610"/>
      <c r="BM38" s="610"/>
      <c r="BN38" s="610"/>
      <c r="BO38" s="610"/>
      <c r="BP38" s="610"/>
      <c r="BQ38" s="610"/>
      <c r="BR38" s="610"/>
      <c r="BS38" s="610"/>
      <c r="BT38" s="610"/>
      <c r="BU38" s="611"/>
      <c r="BV38" s="595">
        <v>8874</v>
      </c>
      <c r="BW38" s="596"/>
      <c r="BX38" s="596"/>
      <c r="BY38" s="596"/>
      <c r="BZ38" s="596"/>
      <c r="CA38" s="596"/>
      <c r="CB38" s="605"/>
      <c r="CD38" s="609" t="s">
        <v>319</v>
      </c>
      <c r="CE38" s="610"/>
      <c r="CF38" s="610"/>
      <c r="CG38" s="610"/>
      <c r="CH38" s="610"/>
      <c r="CI38" s="610"/>
      <c r="CJ38" s="610"/>
      <c r="CK38" s="610"/>
      <c r="CL38" s="610"/>
      <c r="CM38" s="610"/>
      <c r="CN38" s="610"/>
      <c r="CO38" s="610"/>
      <c r="CP38" s="610"/>
      <c r="CQ38" s="611"/>
      <c r="CR38" s="595">
        <v>1982115</v>
      </c>
      <c r="CS38" s="596"/>
      <c r="CT38" s="596"/>
      <c r="CU38" s="596"/>
      <c r="CV38" s="596"/>
      <c r="CW38" s="596"/>
      <c r="CX38" s="596"/>
      <c r="CY38" s="597"/>
      <c r="CZ38" s="629">
        <v>10.5</v>
      </c>
      <c r="DA38" s="630"/>
      <c r="DB38" s="630"/>
      <c r="DC38" s="631"/>
      <c r="DD38" s="604">
        <v>1656353</v>
      </c>
      <c r="DE38" s="596"/>
      <c r="DF38" s="596"/>
      <c r="DG38" s="596"/>
      <c r="DH38" s="596"/>
      <c r="DI38" s="596"/>
      <c r="DJ38" s="596"/>
      <c r="DK38" s="597"/>
      <c r="DL38" s="604">
        <v>1440857</v>
      </c>
      <c r="DM38" s="596"/>
      <c r="DN38" s="596"/>
      <c r="DO38" s="596"/>
      <c r="DP38" s="596"/>
      <c r="DQ38" s="596"/>
      <c r="DR38" s="596"/>
      <c r="DS38" s="596"/>
      <c r="DT38" s="596"/>
      <c r="DU38" s="596"/>
      <c r="DV38" s="597"/>
      <c r="DW38" s="600">
        <v>13.3</v>
      </c>
      <c r="DX38" s="625"/>
      <c r="DY38" s="625"/>
      <c r="DZ38" s="625"/>
      <c r="EA38" s="625"/>
      <c r="EB38" s="625"/>
      <c r="EC38" s="626"/>
    </row>
    <row r="39" spans="2:133" ht="11.25" customHeight="1">
      <c r="AQ39" s="674" t="s">
        <v>320</v>
      </c>
      <c r="AR39" s="675"/>
      <c r="AS39" s="675"/>
      <c r="AT39" s="675"/>
      <c r="AU39" s="675"/>
      <c r="AV39" s="675"/>
      <c r="AW39" s="675"/>
      <c r="AX39" s="675"/>
      <c r="AY39" s="676"/>
      <c r="AZ39" s="595">
        <v>6012</v>
      </c>
      <c r="BA39" s="596"/>
      <c r="BB39" s="596"/>
      <c r="BC39" s="596"/>
      <c r="BD39" s="627"/>
      <c r="BE39" s="627"/>
      <c r="BF39" s="652"/>
      <c r="BG39" s="680" t="s">
        <v>321</v>
      </c>
      <c r="BH39" s="681"/>
      <c r="BI39" s="681"/>
      <c r="BJ39" s="681"/>
      <c r="BK39" s="681"/>
      <c r="BL39" s="189"/>
      <c r="BM39" s="610" t="s">
        <v>322</v>
      </c>
      <c r="BN39" s="610"/>
      <c r="BO39" s="610"/>
      <c r="BP39" s="610"/>
      <c r="BQ39" s="610"/>
      <c r="BR39" s="610"/>
      <c r="BS39" s="610"/>
      <c r="BT39" s="610"/>
      <c r="BU39" s="611"/>
      <c r="BV39" s="595">
        <v>85</v>
      </c>
      <c r="BW39" s="596"/>
      <c r="BX39" s="596"/>
      <c r="BY39" s="596"/>
      <c r="BZ39" s="596"/>
      <c r="CA39" s="596"/>
      <c r="CB39" s="605"/>
      <c r="CD39" s="609" t="s">
        <v>323</v>
      </c>
      <c r="CE39" s="610"/>
      <c r="CF39" s="610"/>
      <c r="CG39" s="610"/>
      <c r="CH39" s="610"/>
      <c r="CI39" s="610"/>
      <c r="CJ39" s="610"/>
      <c r="CK39" s="610"/>
      <c r="CL39" s="610"/>
      <c r="CM39" s="610"/>
      <c r="CN39" s="610"/>
      <c r="CO39" s="610"/>
      <c r="CP39" s="610"/>
      <c r="CQ39" s="611"/>
      <c r="CR39" s="595">
        <v>2052463</v>
      </c>
      <c r="CS39" s="627"/>
      <c r="CT39" s="627"/>
      <c r="CU39" s="627"/>
      <c r="CV39" s="627"/>
      <c r="CW39" s="627"/>
      <c r="CX39" s="627"/>
      <c r="CY39" s="628"/>
      <c r="CZ39" s="629">
        <v>10.9</v>
      </c>
      <c r="DA39" s="630"/>
      <c r="DB39" s="630"/>
      <c r="DC39" s="631"/>
      <c r="DD39" s="604">
        <v>531778</v>
      </c>
      <c r="DE39" s="627"/>
      <c r="DF39" s="627"/>
      <c r="DG39" s="627"/>
      <c r="DH39" s="627"/>
      <c r="DI39" s="627"/>
      <c r="DJ39" s="627"/>
      <c r="DK39" s="628"/>
      <c r="DL39" s="604" t="s">
        <v>324</v>
      </c>
      <c r="DM39" s="627"/>
      <c r="DN39" s="627"/>
      <c r="DO39" s="627"/>
      <c r="DP39" s="627"/>
      <c r="DQ39" s="627"/>
      <c r="DR39" s="627"/>
      <c r="DS39" s="627"/>
      <c r="DT39" s="627"/>
      <c r="DU39" s="627"/>
      <c r="DV39" s="628"/>
      <c r="DW39" s="600" t="s">
        <v>324</v>
      </c>
      <c r="DX39" s="625"/>
      <c r="DY39" s="625"/>
      <c r="DZ39" s="625"/>
      <c r="EA39" s="625"/>
      <c r="EB39" s="625"/>
      <c r="EC39" s="626"/>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74" t="s">
        <v>325</v>
      </c>
      <c r="AR40" s="675"/>
      <c r="AS40" s="675"/>
      <c r="AT40" s="675"/>
      <c r="AU40" s="675"/>
      <c r="AV40" s="675"/>
      <c r="AW40" s="675"/>
      <c r="AX40" s="675"/>
      <c r="AY40" s="676"/>
      <c r="AZ40" s="595">
        <v>476677</v>
      </c>
      <c r="BA40" s="596"/>
      <c r="BB40" s="596"/>
      <c r="BC40" s="596"/>
      <c r="BD40" s="627"/>
      <c r="BE40" s="627"/>
      <c r="BF40" s="652"/>
      <c r="BG40" s="680"/>
      <c r="BH40" s="681"/>
      <c r="BI40" s="681"/>
      <c r="BJ40" s="681"/>
      <c r="BK40" s="681"/>
      <c r="BL40" s="189"/>
      <c r="BM40" s="610" t="s">
        <v>326</v>
      </c>
      <c r="BN40" s="610"/>
      <c r="BO40" s="610"/>
      <c r="BP40" s="610"/>
      <c r="BQ40" s="610"/>
      <c r="BR40" s="610"/>
      <c r="BS40" s="610"/>
      <c r="BT40" s="610"/>
      <c r="BU40" s="611"/>
      <c r="BV40" s="595">
        <v>152</v>
      </c>
      <c r="BW40" s="596"/>
      <c r="BX40" s="596"/>
      <c r="BY40" s="596"/>
      <c r="BZ40" s="596"/>
      <c r="CA40" s="596"/>
      <c r="CB40" s="605"/>
      <c r="CD40" s="609" t="s">
        <v>327</v>
      </c>
      <c r="CE40" s="610"/>
      <c r="CF40" s="610"/>
      <c r="CG40" s="610"/>
      <c r="CH40" s="610"/>
      <c r="CI40" s="610"/>
      <c r="CJ40" s="610"/>
      <c r="CK40" s="610"/>
      <c r="CL40" s="610"/>
      <c r="CM40" s="610"/>
      <c r="CN40" s="610"/>
      <c r="CO40" s="610"/>
      <c r="CP40" s="610"/>
      <c r="CQ40" s="611"/>
      <c r="CR40" s="595">
        <v>790908</v>
      </c>
      <c r="CS40" s="596"/>
      <c r="CT40" s="596"/>
      <c r="CU40" s="596"/>
      <c r="CV40" s="596"/>
      <c r="CW40" s="596"/>
      <c r="CX40" s="596"/>
      <c r="CY40" s="597"/>
      <c r="CZ40" s="629">
        <v>4.2</v>
      </c>
      <c r="DA40" s="630"/>
      <c r="DB40" s="630"/>
      <c r="DC40" s="631"/>
      <c r="DD40" s="604">
        <v>186228</v>
      </c>
      <c r="DE40" s="596"/>
      <c r="DF40" s="596"/>
      <c r="DG40" s="596"/>
      <c r="DH40" s="596"/>
      <c r="DI40" s="596"/>
      <c r="DJ40" s="596"/>
      <c r="DK40" s="597"/>
      <c r="DL40" s="604">
        <v>225</v>
      </c>
      <c r="DM40" s="596"/>
      <c r="DN40" s="596"/>
      <c r="DO40" s="596"/>
      <c r="DP40" s="596"/>
      <c r="DQ40" s="596"/>
      <c r="DR40" s="596"/>
      <c r="DS40" s="596"/>
      <c r="DT40" s="596"/>
      <c r="DU40" s="596"/>
      <c r="DV40" s="597"/>
      <c r="DW40" s="600">
        <v>0</v>
      </c>
      <c r="DX40" s="625"/>
      <c r="DY40" s="625"/>
      <c r="DZ40" s="625"/>
      <c r="EA40" s="625"/>
      <c r="EB40" s="625"/>
      <c r="EC40" s="626"/>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15" t="s">
        <v>328</v>
      </c>
      <c r="AR41" s="616"/>
      <c r="AS41" s="616"/>
      <c r="AT41" s="616"/>
      <c r="AU41" s="616"/>
      <c r="AV41" s="616"/>
      <c r="AW41" s="616"/>
      <c r="AX41" s="616"/>
      <c r="AY41" s="617"/>
      <c r="AZ41" s="667">
        <v>1316999</v>
      </c>
      <c r="BA41" s="668"/>
      <c r="BB41" s="668"/>
      <c r="BC41" s="668"/>
      <c r="BD41" s="663"/>
      <c r="BE41" s="663"/>
      <c r="BF41" s="665"/>
      <c r="BG41" s="682"/>
      <c r="BH41" s="683"/>
      <c r="BI41" s="683"/>
      <c r="BJ41" s="683"/>
      <c r="BK41" s="683"/>
      <c r="BL41" s="191"/>
      <c r="BM41" s="616" t="s">
        <v>329</v>
      </c>
      <c r="BN41" s="616"/>
      <c r="BO41" s="616"/>
      <c r="BP41" s="616"/>
      <c r="BQ41" s="616"/>
      <c r="BR41" s="616"/>
      <c r="BS41" s="616"/>
      <c r="BT41" s="616"/>
      <c r="BU41" s="617"/>
      <c r="BV41" s="667">
        <v>356</v>
      </c>
      <c r="BW41" s="668"/>
      <c r="BX41" s="668"/>
      <c r="BY41" s="668"/>
      <c r="BZ41" s="668"/>
      <c r="CA41" s="668"/>
      <c r="CB41" s="677"/>
      <c r="CD41" s="609" t="s">
        <v>330</v>
      </c>
      <c r="CE41" s="610"/>
      <c r="CF41" s="610"/>
      <c r="CG41" s="610"/>
      <c r="CH41" s="610"/>
      <c r="CI41" s="610"/>
      <c r="CJ41" s="610"/>
      <c r="CK41" s="610"/>
      <c r="CL41" s="610"/>
      <c r="CM41" s="610"/>
      <c r="CN41" s="610"/>
      <c r="CO41" s="610"/>
      <c r="CP41" s="610"/>
      <c r="CQ41" s="611"/>
      <c r="CR41" s="595" t="s">
        <v>331</v>
      </c>
      <c r="CS41" s="627"/>
      <c r="CT41" s="627"/>
      <c r="CU41" s="627"/>
      <c r="CV41" s="627"/>
      <c r="CW41" s="627"/>
      <c r="CX41" s="627"/>
      <c r="CY41" s="628"/>
      <c r="CZ41" s="629" t="s">
        <v>331</v>
      </c>
      <c r="DA41" s="630"/>
      <c r="DB41" s="630"/>
      <c r="DC41" s="631"/>
      <c r="DD41" s="604" t="s">
        <v>331</v>
      </c>
      <c r="DE41" s="627"/>
      <c r="DF41" s="627"/>
      <c r="DG41" s="627"/>
      <c r="DH41" s="627"/>
      <c r="DI41" s="627"/>
      <c r="DJ41" s="627"/>
      <c r="DK41" s="628"/>
      <c r="DL41" s="684"/>
      <c r="DM41" s="685"/>
      <c r="DN41" s="685"/>
      <c r="DO41" s="685"/>
      <c r="DP41" s="685"/>
      <c r="DQ41" s="685"/>
      <c r="DR41" s="685"/>
      <c r="DS41" s="685"/>
      <c r="DT41" s="685"/>
      <c r="DU41" s="685"/>
      <c r="DV41" s="686"/>
      <c r="DW41" s="687"/>
      <c r="DX41" s="688"/>
      <c r="DY41" s="688"/>
      <c r="DZ41" s="688"/>
      <c r="EA41" s="688"/>
      <c r="EB41" s="688"/>
      <c r="EC41" s="689"/>
    </row>
    <row r="42" spans="2:133" ht="11.25" customHeight="1">
      <c r="B42" s="183" t="s">
        <v>332</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92" t="s">
        <v>333</v>
      </c>
      <c r="CE42" s="593"/>
      <c r="CF42" s="593"/>
      <c r="CG42" s="593"/>
      <c r="CH42" s="593"/>
      <c r="CI42" s="593"/>
      <c r="CJ42" s="593"/>
      <c r="CK42" s="593"/>
      <c r="CL42" s="593"/>
      <c r="CM42" s="593"/>
      <c r="CN42" s="593"/>
      <c r="CO42" s="593"/>
      <c r="CP42" s="593"/>
      <c r="CQ42" s="594"/>
      <c r="CR42" s="595">
        <v>1553593</v>
      </c>
      <c r="CS42" s="596"/>
      <c r="CT42" s="596"/>
      <c r="CU42" s="596"/>
      <c r="CV42" s="596"/>
      <c r="CW42" s="596"/>
      <c r="CX42" s="596"/>
      <c r="CY42" s="597"/>
      <c r="CZ42" s="629">
        <v>8.1999999999999993</v>
      </c>
      <c r="DA42" s="678"/>
      <c r="DB42" s="678"/>
      <c r="DC42" s="679"/>
      <c r="DD42" s="604">
        <v>507018</v>
      </c>
      <c r="DE42" s="596"/>
      <c r="DF42" s="596"/>
      <c r="DG42" s="596"/>
      <c r="DH42" s="596"/>
      <c r="DI42" s="596"/>
      <c r="DJ42" s="596"/>
      <c r="DK42" s="597"/>
      <c r="DL42" s="684"/>
      <c r="DM42" s="685"/>
      <c r="DN42" s="685"/>
      <c r="DO42" s="685"/>
      <c r="DP42" s="685"/>
      <c r="DQ42" s="685"/>
      <c r="DR42" s="685"/>
      <c r="DS42" s="685"/>
      <c r="DT42" s="685"/>
      <c r="DU42" s="685"/>
      <c r="DV42" s="686"/>
      <c r="DW42" s="687"/>
      <c r="DX42" s="688"/>
      <c r="DY42" s="688"/>
      <c r="DZ42" s="688"/>
      <c r="EA42" s="688"/>
      <c r="EB42" s="688"/>
      <c r="EC42" s="689"/>
    </row>
    <row r="43" spans="2:133" ht="11.25" customHeight="1">
      <c r="B43" s="193" t="s">
        <v>334</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92" t="s">
        <v>335</v>
      </c>
      <c r="CE43" s="593"/>
      <c r="CF43" s="593"/>
      <c r="CG43" s="593"/>
      <c r="CH43" s="593"/>
      <c r="CI43" s="593"/>
      <c r="CJ43" s="593"/>
      <c r="CK43" s="593"/>
      <c r="CL43" s="593"/>
      <c r="CM43" s="593"/>
      <c r="CN43" s="593"/>
      <c r="CO43" s="593"/>
      <c r="CP43" s="593"/>
      <c r="CQ43" s="594"/>
      <c r="CR43" s="595">
        <v>56192</v>
      </c>
      <c r="CS43" s="627"/>
      <c r="CT43" s="627"/>
      <c r="CU43" s="627"/>
      <c r="CV43" s="627"/>
      <c r="CW43" s="627"/>
      <c r="CX43" s="627"/>
      <c r="CY43" s="628"/>
      <c r="CZ43" s="629">
        <v>0.3</v>
      </c>
      <c r="DA43" s="630"/>
      <c r="DB43" s="630"/>
      <c r="DC43" s="631"/>
      <c r="DD43" s="604">
        <v>56192</v>
      </c>
      <c r="DE43" s="627"/>
      <c r="DF43" s="627"/>
      <c r="DG43" s="627"/>
      <c r="DH43" s="627"/>
      <c r="DI43" s="627"/>
      <c r="DJ43" s="627"/>
      <c r="DK43" s="628"/>
      <c r="DL43" s="684"/>
      <c r="DM43" s="685"/>
      <c r="DN43" s="685"/>
      <c r="DO43" s="685"/>
      <c r="DP43" s="685"/>
      <c r="DQ43" s="685"/>
      <c r="DR43" s="685"/>
      <c r="DS43" s="685"/>
      <c r="DT43" s="685"/>
      <c r="DU43" s="685"/>
      <c r="DV43" s="686"/>
      <c r="DW43" s="687"/>
      <c r="DX43" s="688"/>
      <c r="DY43" s="688"/>
      <c r="DZ43" s="688"/>
      <c r="EA43" s="688"/>
      <c r="EB43" s="688"/>
      <c r="EC43" s="689"/>
    </row>
    <row r="44" spans="2:133" ht="11.25" customHeight="1">
      <c r="B44" s="194" t="s">
        <v>336</v>
      </c>
      <c r="CD44" s="701" t="s">
        <v>288</v>
      </c>
      <c r="CE44" s="702"/>
      <c r="CF44" s="592" t="s">
        <v>337</v>
      </c>
      <c r="CG44" s="593"/>
      <c r="CH44" s="593"/>
      <c r="CI44" s="593"/>
      <c r="CJ44" s="593"/>
      <c r="CK44" s="593"/>
      <c r="CL44" s="593"/>
      <c r="CM44" s="593"/>
      <c r="CN44" s="593"/>
      <c r="CO44" s="593"/>
      <c r="CP44" s="593"/>
      <c r="CQ44" s="594"/>
      <c r="CR44" s="595">
        <v>1321482</v>
      </c>
      <c r="CS44" s="596"/>
      <c r="CT44" s="596"/>
      <c r="CU44" s="596"/>
      <c r="CV44" s="596"/>
      <c r="CW44" s="596"/>
      <c r="CX44" s="596"/>
      <c r="CY44" s="597"/>
      <c r="CZ44" s="629">
        <v>7</v>
      </c>
      <c r="DA44" s="678"/>
      <c r="DB44" s="678"/>
      <c r="DC44" s="679"/>
      <c r="DD44" s="604">
        <v>393165</v>
      </c>
      <c r="DE44" s="596"/>
      <c r="DF44" s="596"/>
      <c r="DG44" s="596"/>
      <c r="DH44" s="596"/>
      <c r="DI44" s="596"/>
      <c r="DJ44" s="596"/>
      <c r="DK44" s="597"/>
      <c r="DL44" s="684"/>
      <c r="DM44" s="685"/>
      <c r="DN44" s="685"/>
      <c r="DO44" s="685"/>
      <c r="DP44" s="685"/>
      <c r="DQ44" s="685"/>
      <c r="DR44" s="685"/>
      <c r="DS44" s="685"/>
      <c r="DT44" s="685"/>
      <c r="DU44" s="685"/>
      <c r="DV44" s="686"/>
      <c r="DW44" s="687"/>
      <c r="DX44" s="688"/>
      <c r="DY44" s="688"/>
      <c r="DZ44" s="688"/>
      <c r="EA44" s="688"/>
      <c r="EB44" s="688"/>
      <c r="EC44" s="689"/>
    </row>
    <row r="45" spans="2:133" ht="11.25" customHeight="1">
      <c r="CD45" s="703"/>
      <c r="CE45" s="704"/>
      <c r="CF45" s="592" t="s">
        <v>338</v>
      </c>
      <c r="CG45" s="593"/>
      <c r="CH45" s="593"/>
      <c r="CI45" s="593"/>
      <c r="CJ45" s="593"/>
      <c r="CK45" s="593"/>
      <c r="CL45" s="593"/>
      <c r="CM45" s="593"/>
      <c r="CN45" s="593"/>
      <c r="CO45" s="593"/>
      <c r="CP45" s="593"/>
      <c r="CQ45" s="594"/>
      <c r="CR45" s="595">
        <v>618531</v>
      </c>
      <c r="CS45" s="627"/>
      <c r="CT45" s="627"/>
      <c r="CU45" s="627"/>
      <c r="CV45" s="627"/>
      <c r="CW45" s="627"/>
      <c r="CX45" s="627"/>
      <c r="CY45" s="628"/>
      <c r="CZ45" s="629">
        <v>3.3</v>
      </c>
      <c r="DA45" s="630"/>
      <c r="DB45" s="630"/>
      <c r="DC45" s="631"/>
      <c r="DD45" s="604">
        <v>127042</v>
      </c>
      <c r="DE45" s="627"/>
      <c r="DF45" s="627"/>
      <c r="DG45" s="627"/>
      <c r="DH45" s="627"/>
      <c r="DI45" s="627"/>
      <c r="DJ45" s="627"/>
      <c r="DK45" s="628"/>
      <c r="DL45" s="684"/>
      <c r="DM45" s="685"/>
      <c r="DN45" s="685"/>
      <c r="DO45" s="685"/>
      <c r="DP45" s="685"/>
      <c r="DQ45" s="685"/>
      <c r="DR45" s="685"/>
      <c r="DS45" s="685"/>
      <c r="DT45" s="685"/>
      <c r="DU45" s="685"/>
      <c r="DV45" s="686"/>
      <c r="DW45" s="687"/>
      <c r="DX45" s="688"/>
      <c r="DY45" s="688"/>
      <c r="DZ45" s="688"/>
      <c r="EA45" s="688"/>
      <c r="EB45" s="688"/>
      <c r="EC45" s="689"/>
    </row>
    <row r="46" spans="2:133" ht="11.25" customHeight="1">
      <c r="CD46" s="703"/>
      <c r="CE46" s="704"/>
      <c r="CF46" s="592" t="s">
        <v>339</v>
      </c>
      <c r="CG46" s="593"/>
      <c r="CH46" s="593"/>
      <c r="CI46" s="593"/>
      <c r="CJ46" s="593"/>
      <c r="CK46" s="593"/>
      <c r="CL46" s="593"/>
      <c r="CM46" s="593"/>
      <c r="CN46" s="593"/>
      <c r="CO46" s="593"/>
      <c r="CP46" s="593"/>
      <c r="CQ46" s="594"/>
      <c r="CR46" s="595">
        <v>637125</v>
      </c>
      <c r="CS46" s="596"/>
      <c r="CT46" s="596"/>
      <c r="CU46" s="596"/>
      <c r="CV46" s="596"/>
      <c r="CW46" s="596"/>
      <c r="CX46" s="596"/>
      <c r="CY46" s="597"/>
      <c r="CZ46" s="629">
        <v>3.4</v>
      </c>
      <c r="DA46" s="678"/>
      <c r="DB46" s="678"/>
      <c r="DC46" s="679"/>
      <c r="DD46" s="604">
        <v>252397</v>
      </c>
      <c r="DE46" s="596"/>
      <c r="DF46" s="596"/>
      <c r="DG46" s="596"/>
      <c r="DH46" s="596"/>
      <c r="DI46" s="596"/>
      <c r="DJ46" s="596"/>
      <c r="DK46" s="597"/>
      <c r="DL46" s="684"/>
      <c r="DM46" s="685"/>
      <c r="DN46" s="685"/>
      <c r="DO46" s="685"/>
      <c r="DP46" s="685"/>
      <c r="DQ46" s="685"/>
      <c r="DR46" s="685"/>
      <c r="DS46" s="685"/>
      <c r="DT46" s="685"/>
      <c r="DU46" s="685"/>
      <c r="DV46" s="686"/>
      <c r="DW46" s="687"/>
      <c r="DX46" s="688"/>
      <c r="DY46" s="688"/>
      <c r="DZ46" s="688"/>
      <c r="EA46" s="688"/>
      <c r="EB46" s="688"/>
      <c r="EC46" s="689"/>
    </row>
    <row r="47" spans="2:133" ht="11.25" customHeight="1">
      <c r="CD47" s="703"/>
      <c r="CE47" s="704"/>
      <c r="CF47" s="592" t="s">
        <v>340</v>
      </c>
      <c r="CG47" s="593"/>
      <c r="CH47" s="593"/>
      <c r="CI47" s="593"/>
      <c r="CJ47" s="593"/>
      <c r="CK47" s="593"/>
      <c r="CL47" s="593"/>
      <c r="CM47" s="593"/>
      <c r="CN47" s="593"/>
      <c r="CO47" s="593"/>
      <c r="CP47" s="593"/>
      <c r="CQ47" s="594"/>
      <c r="CR47" s="595">
        <v>232111</v>
      </c>
      <c r="CS47" s="627"/>
      <c r="CT47" s="627"/>
      <c r="CU47" s="627"/>
      <c r="CV47" s="627"/>
      <c r="CW47" s="627"/>
      <c r="CX47" s="627"/>
      <c r="CY47" s="628"/>
      <c r="CZ47" s="629">
        <v>1.2</v>
      </c>
      <c r="DA47" s="630"/>
      <c r="DB47" s="630"/>
      <c r="DC47" s="631"/>
      <c r="DD47" s="604">
        <v>113853</v>
      </c>
      <c r="DE47" s="627"/>
      <c r="DF47" s="627"/>
      <c r="DG47" s="627"/>
      <c r="DH47" s="627"/>
      <c r="DI47" s="627"/>
      <c r="DJ47" s="627"/>
      <c r="DK47" s="628"/>
      <c r="DL47" s="684"/>
      <c r="DM47" s="685"/>
      <c r="DN47" s="685"/>
      <c r="DO47" s="685"/>
      <c r="DP47" s="685"/>
      <c r="DQ47" s="685"/>
      <c r="DR47" s="685"/>
      <c r="DS47" s="685"/>
      <c r="DT47" s="685"/>
      <c r="DU47" s="685"/>
      <c r="DV47" s="686"/>
      <c r="DW47" s="687"/>
      <c r="DX47" s="688"/>
      <c r="DY47" s="688"/>
      <c r="DZ47" s="688"/>
      <c r="EA47" s="688"/>
      <c r="EB47" s="688"/>
      <c r="EC47" s="689"/>
    </row>
    <row r="48" spans="2:133">
      <c r="CD48" s="705"/>
      <c r="CE48" s="706"/>
      <c r="CF48" s="592" t="s">
        <v>341</v>
      </c>
      <c r="CG48" s="593"/>
      <c r="CH48" s="593"/>
      <c r="CI48" s="593"/>
      <c r="CJ48" s="593"/>
      <c r="CK48" s="593"/>
      <c r="CL48" s="593"/>
      <c r="CM48" s="593"/>
      <c r="CN48" s="593"/>
      <c r="CO48" s="593"/>
      <c r="CP48" s="593"/>
      <c r="CQ48" s="594"/>
      <c r="CR48" s="595" t="s">
        <v>112</v>
      </c>
      <c r="CS48" s="596"/>
      <c r="CT48" s="596"/>
      <c r="CU48" s="596"/>
      <c r="CV48" s="596"/>
      <c r="CW48" s="596"/>
      <c r="CX48" s="596"/>
      <c r="CY48" s="597"/>
      <c r="CZ48" s="629" t="s">
        <v>112</v>
      </c>
      <c r="DA48" s="678"/>
      <c r="DB48" s="678"/>
      <c r="DC48" s="679"/>
      <c r="DD48" s="604" t="s">
        <v>112</v>
      </c>
      <c r="DE48" s="596"/>
      <c r="DF48" s="596"/>
      <c r="DG48" s="596"/>
      <c r="DH48" s="596"/>
      <c r="DI48" s="596"/>
      <c r="DJ48" s="596"/>
      <c r="DK48" s="597"/>
      <c r="DL48" s="684"/>
      <c r="DM48" s="685"/>
      <c r="DN48" s="685"/>
      <c r="DO48" s="685"/>
      <c r="DP48" s="685"/>
      <c r="DQ48" s="685"/>
      <c r="DR48" s="685"/>
      <c r="DS48" s="685"/>
      <c r="DT48" s="685"/>
      <c r="DU48" s="685"/>
      <c r="DV48" s="686"/>
      <c r="DW48" s="687"/>
      <c r="DX48" s="688"/>
      <c r="DY48" s="688"/>
      <c r="DZ48" s="688"/>
      <c r="EA48" s="688"/>
      <c r="EB48" s="688"/>
      <c r="EC48" s="689"/>
    </row>
    <row r="49" spans="82:133" ht="11.25" customHeight="1">
      <c r="CD49" s="638" t="s">
        <v>342</v>
      </c>
      <c r="CE49" s="639"/>
      <c r="CF49" s="639"/>
      <c r="CG49" s="639"/>
      <c r="CH49" s="639"/>
      <c r="CI49" s="639"/>
      <c r="CJ49" s="639"/>
      <c r="CK49" s="639"/>
      <c r="CL49" s="639"/>
      <c r="CM49" s="639"/>
      <c r="CN49" s="639"/>
      <c r="CO49" s="639"/>
      <c r="CP49" s="639"/>
      <c r="CQ49" s="640"/>
      <c r="CR49" s="667">
        <v>18865958</v>
      </c>
      <c r="CS49" s="663"/>
      <c r="CT49" s="663"/>
      <c r="CU49" s="663"/>
      <c r="CV49" s="663"/>
      <c r="CW49" s="663"/>
      <c r="CX49" s="663"/>
      <c r="CY49" s="690"/>
      <c r="CZ49" s="691">
        <v>100</v>
      </c>
      <c r="DA49" s="692"/>
      <c r="DB49" s="692"/>
      <c r="DC49" s="693"/>
      <c r="DD49" s="694">
        <v>12085901</v>
      </c>
      <c r="DE49" s="663"/>
      <c r="DF49" s="663"/>
      <c r="DG49" s="663"/>
      <c r="DH49" s="663"/>
      <c r="DI49" s="663"/>
      <c r="DJ49" s="663"/>
      <c r="DK49" s="690"/>
      <c r="DL49" s="695"/>
      <c r="DM49" s="696"/>
      <c r="DN49" s="696"/>
      <c r="DO49" s="696"/>
      <c r="DP49" s="696"/>
      <c r="DQ49" s="696"/>
      <c r="DR49" s="696"/>
      <c r="DS49" s="696"/>
      <c r="DT49" s="696"/>
      <c r="DU49" s="696"/>
      <c r="DV49" s="697"/>
      <c r="DW49" s="698"/>
      <c r="DX49" s="699"/>
      <c r="DY49" s="699"/>
      <c r="DZ49" s="699"/>
      <c r="EA49" s="699"/>
      <c r="EB49" s="699"/>
      <c r="EC49" s="700"/>
    </row>
    <row r="50" spans="82:133" hidden="1"/>
    <row r="51" spans="82:133"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343</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36" t="s">
        <v>344</v>
      </c>
      <c r="DK2" s="737"/>
      <c r="DL2" s="737"/>
      <c r="DM2" s="737"/>
      <c r="DN2" s="737"/>
      <c r="DO2" s="738"/>
      <c r="DP2" s="202"/>
      <c r="DQ2" s="736" t="s">
        <v>345</v>
      </c>
      <c r="DR2" s="737"/>
      <c r="DS2" s="737"/>
      <c r="DT2" s="737"/>
      <c r="DU2" s="737"/>
      <c r="DV2" s="737"/>
      <c r="DW2" s="737"/>
      <c r="DX2" s="737"/>
      <c r="DY2" s="737"/>
      <c r="DZ2" s="738"/>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739" t="s">
        <v>346</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05"/>
      <c r="BA4" s="205"/>
      <c r="BB4" s="205"/>
      <c r="BC4" s="205"/>
      <c r="BD4" s="205"/>
      <c r="BE4" s="206"/>
      <c r="BF4" s="206"/>
      <c r="BG4" s="206"/>
      <c r="BH4" s="206"/>
      <c r="BI4" s="206"/>
      <c r="BJ4" s="206"/>
      <c r="BK4" s="206"/>
      <c r="BL4" s="206"/>
      <c r="BM4" s="206"/>
      <c r="BN4" s="206"/>
      <c r="BO4" s="206"/>
      <c r="BP4" s="206"/>
      <c r="BQ4" s="205" t="s">
        <v>347</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730" t="s">
        <v>348</v>
      </c>
      <c r="B5" s="731"/>
      <c r="C5" s="731"/>
      <c r="D5" s="731"/>
      <c r="E5" s="731"/>
      <c r="F5" s="731"/>
      <c r="G5" s="731"/>
      <c r="H5" s="731"/>
      <c r="I5" s="731"/>
      <c r="J5" s="731"/>
      <c r="K5" s="731"/>
      <c r="L5" s="731"/>
      <c r="M5" s="731"/>
      <c r="N5" s="731"/>
      <c r="O5" s="731"/>
      <c r="P5" s="732"/>
      <c r="Q5" s="707" t="s">
        <v>349</v>
      </c>
      <c r="R5" s="708"/>
      <c r="S5" s="708"/>
      <c r="T5" s="708"/>
      <c r="U5" s="709"/>
      <c r="V5" s="707" t="s">
        <v>350</v>
      </c>
      <c r="W5" s="708"/>
      <c r="X5" s="708"/>
      <c r="Y5" s="708"/>
      <c r="Z5" s="709"/>
      <c r="AA5" s="707" t="s">
        <v>351</v>
      </c>
      <c r="AB5" s="708"/>
      <c r="AC5" s="708"/>
      <c r="AD5" s="708"/>
      <c r="AE5" s="708"/>
      <c r="AF5" s="740" t="s">
        <v>352</v>
      </c>
      <c r="AG5" s="708"/>
      <c r="AH5" s="708"/>
      <c r="AI5" s="708"/>
      <c r="AJ5" s="719"/>
      <c r="AK5" s="708" t="s">
        <v>353</v>
      </c>
      <c r="AL5" s="708"/>
      <c r="AM5" s="708"/>
      <c r="AN5" s="708"/>
      <c r="AO5" s="709"/>
      <c r="AP5" s="707" t="s">
        <v>354</v>
      </c>
      <c r="AQ5" s="708"/>
      <c r="AR5" s="708"/>
      <c r="AS5" s="708"/>
      <c r="AT5" s="709"/>
      <c r="AU5" s="707" t="s">
        <v>355</v>
      </c>
      <c r="AV5" s="708"/>
      <c r="AW5" s="708"/>
      <c r="AX5" s="708"/>
      <c r="AY5" s="719"/>
      <c r="AZ5" s="209"/>
      <c r="BA5" s="209"/>
      <c r="BB5" s="209"/>
      <c r="BC5" s="209"/>
      <c r="BD5" s="209"/>
      <c r="BE5" s="210"/>
      <c r="BF5" s="210"/>
      <c r="BG5" s="210"/>
      <c r="BH5" s="210"/>
      <c r="BI5" s="210"/>
      <c r="BJ5" s="210"/>
      <c r="BK5" s="210"/>
      <c r="BL5" s="210"/>
      <c r="BM5" s="210"/>
      <c r="BN5" s="210"/>
      <c r="BO5" s="210"/>
      <c r="BP5" s="210"/>
      <c r="BQ5" s="730" t="s">
        <v>356</v>
      </c>
      <c r="BR5" s="731"/>
      <c r="BS5" s="731"/>
      <c r="BT5" s="731"/>
      <c r="BU5" s="731"/>
      <c r="BV5" s="731"/>
      <c r="BW5" s="731"/>
      <c r="BX5" s="731"/>
      <c r="BY5" s="731"/>
      <c r="BZ5" s="731"/>
      <c r="CA5" s="731"/>
      <c r="CB5" s="731"/>
      <c r="CC5" s="731"/>
      <c r="CD5" s="731"/>
      <c r="CE5" s="731"/>
      <c r="CF5" s="731"/>
      <c r="CG5" s="732"/>
      <c r="CH5" s="707" t="s">
        <v>357</v>
      </c>
      <c r="CI5" s="708"/>
      <c r="CJ5" s="708"/>
      <c r="CK5" s="708"/>
      <c r="CL5" s="709"/>
      <c r="CM5" s="707" t="s">
        <v>358</v>
      </c>
      <c r="CN5" s="708"/>
      <c r="CO5" s="708"/>
      <c r="CP5" s="708"/>
      <c r="CQ5" s="709"/>
      <c r="CR5" s="707" t="s">
        <v>359</v>
      </c>
      <c r="CS5" s="708"/>
      <c r="CT5" s="708"/>
      <c r="CU5" s="708"/>
      <c r="CV5" s="709"/>
      <c r="CW5" s="707" t="s">
        <v>360</v>
      </c>
      <c r="CX5" s="708"/>
      <c r="CY5" s="708"/>
      <c r="CZ5" s="708"/>
      <c r="DA5" s="709"/>
      <c r="DB5" s="707" t="s">
        <v>361</v>
      </c>
      <c r="DC5" s="708"/>
      <c r="DD5" s="708"/>
      <c r="DE5" s="708"/>
      <c r="DF5" s="709"/>
      <c r="DG5" s="713" t="s">
        <v>362</v>
      </c>
      <c r="DH5" s="714"/>
      <c r="DI5" s="714"/>
      <c r="DJ5" s="714"/>
      <c r="DK5" s="715"/>
      <c r="DL5" s="713" t="s">
        <v>363</v>
      </c>
      <c r="DM5" s="714"/>
      <c r="DN5" s="714"/>
      <c r="DO5" s="714"/>
      <c r="DP5" s="715"/>
      <c r="DQ5" s="707" t="s">
        <v>364</v>
      </c>
      <c r="DR5" s="708"/>
      <c r="DS5" s="708"/>
      <c r="DT5" s="708"/>
      <c r="DU5" s="709"/>
      <c r="DV5" s="707" t="s">
        <v>355</v>
      </c>
      <c r="DW5" s="708"/>
      <c r="DX5" s="708"/>
      <c r="DY5" s="708"/>
      <c r="DZ5" s="719"/>
      <c r="EA5" s="207"/>
    </row>
    <row r="6" spans="1:131" s="208" customFormat="1" ht="26.25" customHeight="1" thickBot="1">
      <c r="A6" s="733"/>
      <c r="B6" s="734"/>
      <c r="C6" s="734"/>
      <c r="D6" s="734"/>
      <c r="E6" s="734"/>
      <c r="F6" s="734"/>
      <c r="G6" s="734"/>
      <c r="H6" s="734"/>
      <c r="I6" s="734"/>
      <c r="J6" s="734"/>
      <c r="K6" s="734"/>
      <c r="L6" s="734"/>
      <c r="M6" s="734"/>
      <c r="N6" s="734"/>
      <c r="O6" s="734"/>
      <c r="P6" s="735"/>
      <c r="Q6" s="710"/>
      <c r="R6" s="711"/>
      <c r="S6" s="711"/>
      <c r="T6" s="711"/>
      <c r="U6" s="712"/>
      <c r="V6" s="710"/>
      <c r="W6" s="711"/>
      <c r="X6" s="711"/>
      <c r="Y6" s="711"/>
      <c r="Z6" s="712"/>
      <c r="AA6" s="710"/>
      <c r="AB6" s="711"/>
      <c r="AC6" s="711"/>
      <c r="AD6" s="711"/>
      <c r="AE6" s="711"/>
      <c r="AF6" s="741"/>
      <c r="AG6" s="711"/>
      <c r="AH6" s="711"/>
      <c r="AI6" s="711"/>
      <c r="AJ6" s="720"/>
      <c r="AK6" s="711"/>
      <c r="AL6" s="711"/>
      <c r="AM6" s="711"/>
      <c r="AN6" s="711"/>
      <c r="AO6" s="712"/>
      <c r="AP6" s="710"/>
      <c r="AQ6" s="711"/>
      <c r="AR6" s="711"/>
      <c r="AS6" s="711"/>
      <c r="AT6" s="712"/>
      <c r="AU6" s="710"/>
      <c r="AV6" s="711"/>
      <c r="AW6" s="711"/>
      <c r="AX6" s="711"/>
      <c r="AY6" s="720"/>
      <c r="AZ6" s="205"/>
      <c r="BA6" s="205"/>
      <c r="BB6" s="205"/>
      <c r="BC6" s="205"/>
      <c r="BD6" s="205"/>
      <c r="BE6" s="206"/>
      <c r="BF6" s="206"/>
      <c r="BG6" s="206"/>
      <c r="BH6" s="206"/>
      <c r="BI6" s="206"/>
      <c r="BJ6" s="206"/>
      <c r="BK6" s="206"/>
      <c r="BL6" s="206"/>
      <c r="BM6" s="206"/>
      <c r="BN6" s="206"/>
      <c r="BO6" s="206"/>
      <c r="BP6" s="206"/>
      <c r="BQ6" s="733"/>
      <c r="BR6" s="734"/>
      <c r="BS6" s="734"/>
      <c r="BT6" s="734"/>
      <c r="BU6" s="734"/>
      <c r="BV6" s="734"/>
      <c r="BW6" s="734"/>
      <c r="BX6" s="734"/>
      <c r="BY6" s="734"/>
      <c r="BZ6" s="734"/>
      <c r="CA6" s="734"/>
      <c r="CB6" s="734"/>
      <c r="CC6" s="734"/>
      <c r="CD6" s="734"/>
      <c r="CE6" s="734"/>
      <c r="CF6" s="734"/>
      <c r="CG6" s="735"/>
      <c r="CH6" s="710"/>
      <c r="CI6" s="711"/>
      <c r="CJ6" s="711"/>
      <c r="CK6" s="711"/>
      <c r="CL6" s="712"/>
      <c r="CM6" s="710"/>
      <c r="CN6" s="711"/>
      <c r="CO6" s="711"/>
      <c r="CP6" s="711"/>
      <c r="CQ6" s="712"/>
      <c r="CR6" s="710"/>
      <c r="CS6" s="711"/>
      <c r="CT6" s="711"/>
      <c r="CU6" s="711"/>
      <c r="CV6" s="712"/>
      <c r="CW6" s="710"/>
      <c r="CX6" s="711"/>
      <c r="CY6" s="711"/>
      <c r="CZ6" s="711"/>
      <c r="DA6" s="712"/>
      <c r="DB6" s="710"/>
      <c r="DC6" s="711"/>
      <c r="DD6" s="711"/>
      <c r="DE6" s="711"/>
      <c r="DF6" s="712"/>
      <c r="DG6" s="716"/>
      <c r="DH6" s="717"/>
      <c r="DI6" s="717"/>
      <c r="DJ6" s="717"/>
      <c r="DK6" s="718"/>
      <c r="DL6" s="716"/>
      <c r="DM6" s="717"/>
      <c r="DN6" s="717"/>
      <c r="DO6" s="717"/>
      <c r="DP6" s="718"/>
      <c r="DQ6" s="710"/>
      <c r="DR6" s="711"/>
      <c r="DS6" s="711"/>
      <c r="DT6" s="711"/>
      <c r="DU6" s="712"/>
      <c r="DV6" s="710"/>
      <c r="DW6" s="711"/>
      <c r="DX6" s="711"/>
      <c r="DY6" s="711"/>
      <c r="DZ6" s="720"/>
      <c r="EA6" s="207"/>
    </row>
    <row r="7" spans="1:131" s="208" customFormat="1" ht="26.25" customHeight="1" thickTop="1">
      <c r="A7" s="211">
        <v>1</v>
      </c>
      <c r="B7" s="721" t="s">
        <v>365</v>
      </c>
      <c r="C7" s="722"/>
      <c r="D7" s="722"/>
      <c r="E7" s="722"/>
      <c r="F7" s="722"/>
      <c r="G7" s="722"/>
      <c r="H7" s="722"/>
      <c r="I7" s="722"/>
      <c r="J7" s="722"/>
      <c r="K7" s="722"/>
      <c r="L7" s="722"/>
      <c r="M7" s="722"/>
      <c r="N7" s="722"/>
      <c r="O7" s="722"/>
      <c r="P7" s="723"/>
      <c r="Q7" s="724">
        <v>19751</v>
      </c>
      <c r="R7" s="725"/>
      <c r="S7" s="725"/>
      <c r="T7" s="725"/>
      <c r="U7" s="725"/>
      <c r="V7" s="725">
        <v>18806</v>
      </c>
      <c r="W7" s="725"/>
      <c r="X7" s="725"/>
      <c r="Y7" s="725"/>
      <c r="Z7" s="725"/>
      <c r="AA7" s="725">
        <v>945</v>
      </c>
      <c r="AB7" s="725"/>
      <c r="AC7" s="725"/>
      <c r="AD7" s="725"/>
      <c r="AE7" s="726"/>
      <c r="AF7" s="727">
        <v>742</v>
      </c>
      <c r="AG7" s="728"/>
      <c r="AH7" s="728"/>
      <c r="AI7" s="728"/>
      <c r="AJ7" s="729"/>
      <c r="AK7" s="764">
        <v>321</v>
      </c>
      <c r="AL7" s="765"/>
      <c r="AM7" s="765"/>
      <c r="AN7" s="765"/>
      <c r="AO7" s="765"/>
      <c r="AP7" s="765">
        <v>17620</v>
      </c>
      <c r="AQ7" s="765"/>
      <c r="AR7" s="765"/>
      <c r="AS7" s="765"/>
      <c r="AT7" s="765"/>
      <c r="AU7" s="766"/>
      <c r="AV7" s="766"/>
      <c r="AW7" s="766"/>
      <c r="AX7" s="766"/>
      <c r="AY7" s="767"/>
      <c r="AZ7" s="205"/>
      <c r="BA7" s="205"/>
      <c r="BB7" s="205"/>
      <c r="BC7" s="205"/>
      <c r="BD7" s="205"/>
      <c r="BE7" s="206"/>
      <c r="BF7" s="206"/>
      <c r="BG7" s="206"/>
      <c r="BH7" s="206"/>
      <c r="BI7" s="206"/>
      <c r="BJ7" s="206"/>
      <c r="BK7" s="206"/>
      <c r="BL7" s="206"/>
      <c r="BM7" s="206"/>
      <c r="BN7" s="206"/>
      <c r="BO7" s="206"/>
      <c r="BP7" s="206"/>
      <c r="BQ7" s="212">
        <v>1</v>
      </c>
      <c r="BR7" s="213"/>
      <c r="BS7" s="768" t="s">
        <v>551</v>
      </c>
      <c r="BT7" s="769"/>
      <c r="BU7" s="769"/>
      <c r="BV7" s="769"/>
      <c r="BW7" s="769"/>
      <c r="BX7" s="769"/>
      <c r="BY7" s="769"/>
      <c r="BZ7" s="769"/>
      <c r="CA7" s="769"/>
      <c r="CB7" s="769"/>
      <c r="CC7" s="769"/>
      <c r="CD7" s="769"/>
      <c r="CE7" s="769"/>
      <c r="CF7" s="769"/>
      <c r="CG7" s="770"/>
      <c r="CH7" s="761">
        <v>3</v>
      </c>
      <c r="CI7" s="762"/>
      <c r="CJ7" s="762"/>
      <c r="CK7" s="762"/>
      <c r="CL7" s="763"/>
      <c r="CM7" s="761">
        <v>88</v>
      </c>
      <c r="CN7" s="762"/>
      <c r="CO7" s="762"/>
      <c r="CP7" s="762"/>
      <c r="CQ7" s="763"/>
      <c r="CR7" s="761">
        <v>36</v>
      </c>
      <c r="CS7" s="762"/>
      <c r="CT7" s="762"/>
      <c r="CU7" s="762"/>
      <c r="CV7" s="763"/>
      <c r="CW7" s="761" t="s">
        <v>560</v>
      </c>
      <c r="CX7" s="762"/>
      <c r="CY7" s="762"/>
      <c r="CZ7" s="762"/>
      <c r="DA7" s="763"/>
      <c r="DB7" s="761" t="s">
        <v>561</v>
      </c>
      <c r="DC7" s="762"/>
      <c r="DD7" s="762"/>
      <c r="DE7" s="762"/>
      <c r="DF7" s="763"/>
      <c r="DG7" s="761" t="s">
        <v>562</v>
      </c>
      <c r="DH7" s="762"/>
      <c r="DI7" s="762"/>
      <c r="DJ7" s="762"/>
      <c r="DK7" s="763"/>
      <c r="DL7" s="761" t="s">
        <v>562</v>
      </c>
      <c r="DM7" s="762"/>
      <c r="DN7" s="762"/>
      <c r="DO7" s="762"/>
      <c r="DP7" s="763"/>
      <c r="DQ7" s="761" t="s">
        <v>561</v>
      </c>
      <c r="DR7" s="762"/>
      <c r="DS7" s="762"/>
      <c r="DT7" s="762"/>
      <c r="DU7" s="763"/>
      <c r="DV7" s="742"/>
      <c r="DW7" s="743"/>
      <c r="DX7" s="743"/>
      <c r="DY7" s="743"/>
      <c r="DZ7" s="744"/>
      <c r="EA7" s="207"/>
    </row>
    <row r="8" spans="1:131" s="208" customFormat="1" ht="26.25" customHeight="1">
      <c r="A8" s="214">
        <v>2</v>
      </c>
      <c r="B8" s="745" t="s">
        <v>366</v>
      </c>
      <c r="C8" s="746"/>
      <c r="D8" s="746"/>
      <c r="E8" s="746"/>
      <c r="F8" s="746"/>
      <c r="G8" s="746"/>
      <c r="H8" s="746"/>
      <c r="I8" s="746"/>
      <c r="J8" s="746"/>
      <c r="K8" s="746"/>
      <c r="L8" s="746"/>
      <c r="M8" s="746"/>
      <c r="N8" s="746"/>
      <c r="O8" s="746"/>
      <c r="P8" s="747"/>
      <c r="Q8" s="748">
        <v>62</v>
      </c>
      <c r="R8" s="749"/>
      <c r="S8" s="749"/>
      <c r="T8" s="749"/>
      <c r="U8" s="749"/>
      <c r="V8" s="749">
        <v>59</v>
      </c>
      <c r="W8" s="749"/>
      <c r="X8" s="749"/>
      <c r="Y8" s="749"/>
      <c r="Z8" s="749"/>
      <c r="AA8" s="749">
        <v>3</v>
      </c>
      <c r="AB8" s="749"/>
      <c r="AC8" s="749"/>
      <c r="AD8" s="749"/>
      <c r="AE8" s="750"/>
      <c r="AF8" s="751">
        <v>3</v>
      </c>
      <c r="AG8" s="752"/>
      <c r="AH8" s="752"/>
      <c r="AI8" s="752"/>
      <c r="AJ8" s="753"/>
      <c r="AK8" s="754">
        <v>20</v>
      </c>
      <c r="AL8" s="755"/>
      <c r="AM8" s="755"/>
      <c r="AN8" s="755"/>
      <c r="AO8" s="755"/>
      <c r="AP8" s="755">
        <v>12</v>
      </c>
      <c r="AQ8" s="755"/>
      <c r="AR8" s="755"/>
      <c r="AS8" s="755"/>
      <c r="AT8" s="755"/>
      <c r="AU8" s="756"/>
      <c r="AV8" s="756"/>
      <c r="AW8" s="756"/>
      <c r="AX8" s="756"/>
      <c r="AY8" s="757"/>
      <c r="AZ8" s="205"/>
      <c r="BA8" s="205"/>
      <c r="BB8" s="205"/>
      <c r="BC8" s="205"/>
      <c r="BD8" s="205"/>
      <c r="BE8" s="206"/>
      <c r="BF8" s="206"/>
      <c r="BG8" s="206"/>
      <c r="BH8" s="206"/>
      <c r="BI8" s="206"/>
      <c r="BJ8" s="206"/>
      <c r="BK8" s="206"/>
      <c r="BL8" s="206"/>
      <c r="BM8" s="206"/>
      <c r="BN8" s="206"/>
      <c r="BO8" s="206"/>
      <c r="BP8" s="206"/>
      <c r="BQ8" s="215">
        <v>2</v>
      </c>
      <c r="BR8" s="216"/>
      <c r="BS8" s="758"/>
      <c r="BT8" s="759"/>
      <c r="BU8" s="759"/>
      <c r="BV8" s="759"/>
      <c r="BW8" s="759"/>
      <c r="BX8" s="759"/>
      <c r="BY8" s="759"/>
      <c r="BZ8" s="759"/>
      <c r="CA8" s="759"/>
      <c r="CB8" s="759"/>
      <c r="CC8" s="759"/>
      <c r="CD8" s="759"/>
      <c r="CE8" s="759"/>
      <c r="CF8" s="759"/>
      <c r="CG8" s="760"/>
      <c r="CH8" s="771"/>
      <c r="CI8" s="772"/>
      <c r="CJ8" s="772"/>
      <c r="CK8" s="772"/>
      <c r="CL8" s="773"/>
      <c r="CM8" s="771"/>
      <c r="CN8" s="772"/>
      <c r="CO8" s="772"/>
      <c r="CP8" s="772"/>
      <c r="CQ8" s="773"/>
      <c r="CR8" s="771"/>
      <c r="CS8" s="772"/>
      <c r="CT8" s="772"/>
      <c r="CU8" s="772"/>
      <c r="CV8" s="773"/>
      <c r="CW8" s="771"/>
      <c r="CX8" s="772"/>
      <c r="CY8" s="772"/>
      <c r="CZ8" s="772"/>
      <c r="DA8" s="773"/>
      <c r="DB8" s="771"/>
      <c r="DC8" s="772"/>
      <c r="DD8" s="772"/>
      <c r="DE8" s="772"/>
      <c r="DF8" s="773"/>
      <c r="DG8" s="771"/>
      <c r="DH8" s="772"/>
      <c r="DI8" s="772"/>
      <c r="DJ8" s="772"/>
      <c r="DK8" s="773"/>
      <c r="DL8" s="771"/>
      <c r="DM8" s="772"/>
      <c r="DN8" s="772"/>
      <c r="DO8" s="772"/>
      <c r="DP8" s="773"/>
      <c r="DQ8" s="771"/>
      <c r="DR8" s="772"/>
      <c r="DS8" s="772"/>
      <c r="DT8" s="772"/>
      <c r="DU8" s="773"/>
      <c r="DV8" s="774"/>
      <c r="DW8" s="775"/>
      <c r="DX8" s="775"/>
      <c r="DY8" s="775"/>
      <c r="DZ8" s="776"/>
      <c r="EA8" s="207"/>
    </row>
    <row r="9" spans="1:131" s="208" customFormat="1" ht="26.25" customHeight="1">
      <c r="A9" s="214">
        <v>3</v>
      </c>
      <c r="B9" s="745" t="s">
        <v>367</v>
      </c>
      <c r="C9" s="746"/>
      <c r="D9" s="746"/>
      <c r="E9" s="746"/>
      <c r="F9" s="746"/>
      <c r="G9" s="746"/>
      <c r="H9" s="746"/>
      <c r="I9" s="746"/>
      <c r="J9" s="746"/>
      <c r="K9" s="746"/>
      <c r="L9" s="746"/>
      <c r="M9" s="746"/>
      <c r="N9" s="746"/>
      <c r="O9" s="746"/>
      <c r="P9" s="747"/>
      <c r="Q9" s="748">
        <v>19</v>
      </c>
      <c r="R9" s="749"/>
      <c r="S9" s="749"/>
      <c r="T9" s="749"/>
      <c r="U9" s="749"/>
      <c r="V9" s="749">
        <v>19</v>
      </c>
      <c r="W9" s="749"/>
      <c r="X9" s="749"/>
      <c r="Y9" s="749"/>
      <c r="Z9" s="749"/>
      <c r="AA9" s="749">
        <v>0</v>
      </c>
      <c r="AB9" s="749"/>
      <c r="AC9" s="749"/>
      <c r="AD9" s="749"/>
      <c r="AE9" s="750"/>
      <c r="AF9" s="751">
        <v>0</v>
      </c>
      <c r="AG9" s="752"/>
      <c r="AH9" s="752"/>
      <c r="AI9" s="752"/>
      <c r="AJ9" s="753"/>
      <c r="AK9" s="754">
        <v>8</v>
      </c>
      <c r="AL9" s="755"/>
      <c r="AM9" s="755"/>
      <c r="AN9" s="755"/>
      <c r="AO9" s="755"/>
      <c r="AP9" s="755" t="s">
        <v>541</v>
      </c>
      <c r="AQ9" s="755"/>
      <c r="AR9" s="755"/>
      <c r="AS9" s="755"/>
      <c r="AT9" s="755"/>
      <c r="AU9" s="756"/>
      <c r="AV9" s="756"/>
      <c r="AW9" s="756"/>
      <c r="AX9" s="756"/>
      <c r="AY9" s="757"/>
      <c r="AZ9" s="205"/>
      <c r="BA9" s="205"/>
      <c r="BB9" s="205"/>
      <c r="BC9" s="205"/>
      <c r="BD9" s="205"/>
      <c r="BE9" s="206"/>
      <c r="BF9" s="206"/>
      <c r="BG9" s="206"/>
      <c r="BH9" s="206"/>
      <c r="BI9" s="206"/>
      <c r="BJ9" s="206"/>
      <c r="BK9" s="206"/>
      <c r="BL9" s="206"/>
      <c r="BM9" s="206"/>
      <c r="BN9" s="206"/>
      <c r="BO9" s="206"/>
      <c r="BP9" s="206"/>
      <c r="BQ9" s="215">
        <v>3</v>
      </c>
      <c r="BR9" s="216"/>
      <c r="BS9" s="758"/>
      <c r="BT9" s="759"/>
      <c r="BU9" s="759"/>
      <c r="BV9" s="759"/>
      <c r="BW9" s="759"/>
      <c r="BX9" s="759"/>
      <c r="BY9" s="759"/>
      <c r="BZ9" s="759"/>
      <c r="CA9" s="759"/>
      <c r="CB9" s="759"/>
      <c r="CC9" s="759"/>
      <c r="CD9" s="759"/>
      <c r="CE9" s="759"/>
      <c r="CF9" s="759"/>
      <c r="CG9" s="760"/>
      <c r="CH9" s="771"/>
      <c r="CI9" s="772"/>
      <c r="CJ9" s="772"/>
      <c r="CK9" s="772"/>
      <c r="CL9" s="773"/>
      <c r="CM9" s="771"/>
      <c r="CN9" s="772"/>
      <c r="CO9" s="772"/>
      <c r="CP9" s="772"/>
      <c r="CQ9" s="773"/>
      <c r="CR9" s="771"/>
      <c r="CS9" s="772"/>
      <c r="CT9" s="772"/>
      <c r="CU9" s="772"/>
      <c r="CV9" s="773"/>
      <c r="CW9" s="771"/>
      <c r="CX9" s="772"/>
      <c r="CY9" s="772"/>
      <c r="CZ9" s="772"/>
      <c r="DA9" s="773"/>
      <c r="DB9" s="771"/>
      <c r="DC9" s="772"/>
      <c r="DD9" s="772"/>
      <c r="DE9" s="772"/>
      <c r="DF9" s="773"/>
      <c r="DG9" s="771"/>
      <c r="DH9" s="772"/>
      <c r="DI9" s="772"/>
      <c r="DJ9" s="772"/>
      <c r="DK9" s="773"/>
      <c r="DL9" s="771"/>
      <c r="DM9" s="772"/>
      <c r="DN9" s="772"/>
      <c r="DO9" s="772"/>
      <c r="DP9" s="773"/>
      <c r="DQ9" s="771"/>
      <c r="DR9" s="772"/>
      <c r="DS9" s="772"/>
      <c r="DT9" s="772"/>
      <c r="DU9" s="773"/>
      <c r="DV9" s="774"/>
      <c r="DW9" s="775"/>
      <c r="DX9" s="775"/>
      <c r="DY9" s="775"/>
      <c r="DZ9" s="776"/>
      <c r="EA9" s="207"/>
    </row>
    <row r="10" spans="1:131" s="208" customFormat="1" ht="26.25" customHeight="1">
      <c r="A10" s="214">
        <v>4</v>
      </c>
      <c r="B10" s="745" t="s">
        <v>368</v>
      </c>
      <c r="C10" s="746"/>
      <c r="D10" s="746"/>
      <c r="E10" s="746"/>
      <c r="F10" s="746"/>
      <c r="G10" s="746"/>
      <c r="H10" s="746"/>
      <c r="I10" s="746"/>
      <c r="J10" s="746"/>
      <c r="K10" s="746"/>
      <c r="L10" s="746"/>
      <c r="M10" s="746"/>
      <c r="N10" s="746"/>
      <c r="O10" s="746"/>
      <c r="P10" s="747"/>
      <c r="Q10" s="748">
        <v>48</v>
      </c>
      <c r="R10" s="749"/>
      <c r="S10" s="749"/>
      <c r="T10" s="749"/>
      <c r="U10" s="749"/>
      <c r="V10" s="749">
        <v>47</v>
      </c>
      <c r="W10" s="749"/>
      <c r="X10" s="749"/>
      <c r="Y10" s="749"/>
      <c r="Z10" s="749"/>
      <c r="AA10" s="749">
        <v>1</v>
      </c>
      <c r="AB10" s="749"/>
      <c r="AC10" s="749"/>
      <c r="AD10" s="749"/>
      <c r="AE10" s="750"/>
      <c r="AF10" s="751">
        <v>0</v>
      </c>
      <c r="AG10" s="752"/>
      <c r="AH10" s="752"/>
      <c r="AI10" s="752"/>
      <c r="AJ10" s="753"/>
      <c r="AK10" s="754">
        <v>35</v>
      </c>
      <c r="AL10" s="755"/>
      <c r="AM10" s="755"/>
      <c r="AN10" s="755"/>
      <c r="AO10" s="755"/>
      <c r="AP10" s="755" t="s">
        <v>542</v>
      </c>
      <c r="AQ10" s="755"/>
      <c r="AR10" s="755"/>
      <c r="AS10" s="755"/>
      <c r="AT10" s="755"/>
      <c r="AU10" s="756"/>
      <c r="AV10" s="756"/>
      <c r="AW10" s="756"/>
      <c r="AX10" s="756"/>
      <c r="AY10" s="757"/>
      <c r="AZ10" s="205"/>
      <c r="BA10" s="205"/>
      <c r="BB10" s="205"/>
      <c r="BC10" s="205"/>
      <c r="BD10" s="205"/>
      <c r="BE10" s="206"/>
      <c r="BF10" s="206"/>
      <c r="BG10" s="206"/>
      <c r="BH10" s="206"/>
      <c r="BI10" s="206"/>
      <c r="BJ10" s="206"/>
      <c r="BK10" s="206"/>
      <c r="BL10" s="206"/>
      <c r="BM10" s="206"/>
      <c r="BN10" s="206"/>
      <c r="BO10" s="206"/>
      <c r="BP10" s="206"/>
      <c r="BQ10" s="215">
        <v>4</v>
      </c>
      <c r="BR10" s="216"/>
      <c r="BS10" s="758"/>
      <c r="BT10" s="759"/>
      <c r="BU10" s="759"/>
      <c r="BV10" s="759"/>
      <c r="BW10" s="759"/>
      <c r="BX10" s="759"/>
      <c r="BY10" s="759"/>
      <c r="BZ10" s="759"/>
      <c r="CA10" s="759"/>
      <c r="CB10" s="759"/>
      <c r="CC10" s="759"/>
      <c r="CD10" s="759"/>
      <c r="CE10" s="759"/>
      <c r="CF10" s="759"/>
      <c r="CG10" s="760"/>
      <c r="CH10" s="771"/>
      <c r="CI10" s="772"/>
      <c r="CJ10" s="772"/>
      <c r="CK10" s="772"/>
      <c r="CL10" s="773"/>
      <c r="CM10" s="771"/>
      <c r="CN10" s="772"/>
      <c r="CO10" s="772"/>
      <c r="CP10" s="772"/>
      <c r="CQ10" s="773"/>
      <c r="CR10" s="771"/>
      <c r="CS10" s="772"/>
      <c r="CT10" s="772"/>
      <c r="CU10" s="772"/>
      <c r="CV10" s="773"/>
      <c r="CW10" s="771"/>
      <c r="CX10" s="772"/>
      <c r="CY10" s="772"/>
      <c r="CZ10" s="772"/>
      <c r="DA10" s="773"/>
      <c r="DB10" s="771"/>
      <c r="DC10" s="772"/>
      <c r="DD10" s="772"/>
      <c r="DE10" s="772"/>
      <c r="DF10" s="773"/>
      <c r="DG10" s="771"/>
      <c r="DH10" s="772"/>
      <c r="DI10" s="772"/>
      <c r="DJ10" s="772"/>
      <c r="DK10" s="773"/>
      <c r="DL10" s="771"/>
      <c r="DM10" s="772"/>
      <c r="DN10" s="772"/>
      <c r="DO10" s="772"/>
      <c r="DP10" s="773"/>
      <c r="DQ10" s="771"/>
      <c r="DR10" s="772"/>
      <c r="DS10" s="772"/>
      <c r="DT10" s="772"/>
      <c r="DU10" s="773"/>
      <c r="DV10" s="774"/>
      <c r="DW10" s="775"/>
      <c r="DX10" s="775"/>
      <c r="DY10" s="775"/>
      <c r="DZ10" s="776"/>
      <c r="EA10" s="207"/>
    </row>
    <row r="11" spans="1:131" s="208" customFormat="1" ht="26.25" customHeight="1">
      <c r="A11" s="214">
        <v>5</v>
      </c>
      <c r="B11" s="745"/>
      <c r="C11" s="746"/>
      <c r="D11" s="746"/>
      <c r="E11" s="746"/>
      <c r="F11" s="746"/>
      <c r="G11" s="746"/>
      <c r="H11" s="746"/>
      <c r="I11" s="746"/>
      <c r="J11" s="746"/>
      <c r="K11" s="746"/>
      <c r="L11" s="746"/>
      <c r="M11" s="746"/>
      <c r="N11" s="746"/>
      <c r="O11" s="746"/>
      <c r="P11" s="747"/>
      <c r="Q11" s="748"/>
      <c r="R11" s="749"/>
      <c r="S11" s="749"/>
      <c r="T11" s="749"/>
      <c r="U11" s="749"/>
      <c r="V11" s="749"/>
      <c r="W11" s="749"/>
      <c r="X11" s="749"/>
      <c r="Y11" s="749"/>
      <c r="Z11" s="749"/>
      <c r="AA11" s="749"/>
      <c r="AB11" s="749"/>
      <c r="AC11" s="749"/>
      <c r="AD11" s="749"/>
      <c r="AE11" s="750"/>
      <c r="AF11" s="751"/>
      <c r="AG11" s="752"/>
      <c r="AH11" s="752"/>
      <c r="AI11" s="752"/>
      <c r="AJ11" s="753"/>
      <c r="AK11" s="754"/>
      <c r="AL11" s="755"/>
      <c r="AM11" s="755"/>
      <c r="AN11" s="755"/>
      <c r="AO11" s="755"/>
      <c r="AP11" s="755"/>
      <c r="AQ11" s="755"/>
      <c r="AR11" s="755"/>
      <c r="AS11" s="755"/>
      <c r="AT11" s="755"/>
      <c r="AU11" s="756"/>
      <c r="AV11" s="756"/>
      <c r="AW11" s="756"/>
      <c r="AX11" s="756"/>
      <c r="AY11" s="757"/>
      <c r="AZ11" s="205"/>
      <c r="BA11" s="205"/>
      <c r="BB11" s="205"/>
      <c r="BC11" s="205"/>
      <c r="BD11" s="205"/>
      <c r="BE11" s="206"/>
      <c r="BF11" s="206"/>
      <c r="BG11" s="206"/>
      <c r="BH11" s="206"/>
      <c r="BI11" s="206"/>
      <c r="BJ11" s="206"/>
      <c r="BK11" s="206"/>
      <c r="BL11" s="206"/>
      <c r="BM11" s="206"/>
      <c r="BN11" s="206"/>
      <c r="BO11" s="206"/>
      <c r="BP11" s="206"/>
      <c r="BQ11" s="215">
        <v>5</v>
      </c>
      <c r="BR11" s="216"/>
      <c r="BS11" s="758"/>
      <c r="BT11" s="759"/>
      <c r="BU11" s="759"/>
      <c r="BV11" s="759"/>
      <c r="BW11" s="759"/>
      <c r="BX11" s="759"/>
      <c r="BY11" s="759"/>
      <c r="BZ11" s="759"/>
      <c r="CA11" s="759"/>
      <c r="CB11" s="759"/>
      <c r="CC11" s="759"/>
      <c r="CD11" s="759"/>
      <c r="CE11" s="759"/>
      <c r="CF11" s="759"/>
      <c r="CG11" s="760"/>
      <c r="CH11" s="771"/>
      <c r="CI11" s="772"/>
      <c r="CJ11" s="772"/>
      <c r="CK11" s="772"/>
      <c r="CL11" s="773"/>
      <c r="CM11" s="771"/>
      <c r="CN11" s="772"/>
      <c r="CO11" s="772"/>
      <c r="CP11" s="772"/>
      <c r="CQ11" s="773"/>
      <c r="CR11" s="771"/>
      <c r="CS11" s="772"/>
      <c r="CT11" s="772"/>
      <c r="CU11" s="772"/>
      <c r="CV11" s="773"/>
      <c r="CW11" s="771"/>
      <c r="CX11" s="772"/>
      <c r="CY11" s="772"/>
      <c r="CZ11" s="772"/>
      <c r="DA11" s="773"/>
      <c r="DB11" s="771"/>
      <c r="DC11" s="772"/>
      <c r="DD11" s="772"/>
      <c r="DE11" s="772"/>
      <c r="DF11" s="773"/>
      <c r="DG11" s="771"/>
      <c r="DH11" s="772"/>
      <c r="DI11" s="772"/>
      <c r="DJ11" s="772"/>
      <c r="DK11" s="773"/>
      <c r="DL11" s="771"/>
      <c r="DM11" s="772"/>
      <c r="DN11" s="772"/>
      <c r="DO11" s="772"/>
      <c r="DP11" s="773"/>
      <c r="DQ11" s="771"/>
      <c r="DR11" s="772"/>
      <c r="DS11" s="772"/>
      <c r="DT11" s="772"/>
      <c r="DU11" s="773"/>
      <c r="DV11" s="774"/>
      <c r="DW11" s="775"/>
      <c r="DX11" s="775"/>
      <c r="DY11" s="775"/>
      <c r="DZ11" s="776"/>
      <c r="EA11" s="207"/>
    </row>
    <row r="12" spans="1:131" s="208" customFormat="1" ht="26.25" customHeight="1">
      <c r="A12" s="214">
        <v>6</v>
      </c>
      <c r="B12" s="745"/>
      <c r="C12" s="746"/>
      <c r="D12" s="746"/>
      <c r="E12" s="746"/>
      <c r="F12" s="746"/>
      <c r="G12" s="746"/>
      <c r="H12" s="746"/>
      <c r="I12" s="746"/>
      <c r="J12" s="746"/>
      <c r="K12" s="746"/>
      <c r="L12" s="746"/>
      <c r="M12" s="746"/>
      <c r="N12" s="746"/>
      <c r="O12" s="746"/>
      <c r="P12" s="747"/>
      <c r="Q12" s="748"/>
      <c r="R12" s="749"/>
      <c r="S12" s="749"/>
      <c r="T12" s="749"/>
      <c r="U12" s="749"/>
      <c r="V12" s="749"/>
      <c r="W12" s="749"/>
      <c r="X12" s="749"/>
      <c r="Y12" s="749"/>
      <c r="Z12" s="749"/>
      <c r="AA12" s="749"/>
      <c r="AB12" s="749"/>
      <c r="AC12" s="749"/>
      <c r="AD12" s="749"/>
      <c r="AE12" s="750"/>
      <c r="AF12" s="751"/>
      <c r="AG12" s="752"/>
      <c r="AH12" s="752"/>
      <c r="AI12" s="752"/>
      <c r="AJ12" s="753"/>
      <c r="AK12" s="754"/>
      <c r="AL12" s="755"/>
      <c r="AM12" s="755"/>
      <c r="AN12" s="755"/>
      <c r="AO12" s="755"/>
      <c r="AP12" s="755"/>
      <c r="AQ12" s="755"/>
      <c r="AR12" s="755"/>
      <c r="AS12" s="755"/>
      <c r="AT12" s="755"/>
      <c r="AU12" s="756"/>
      <c r="AV12" s="756"/>
      <c r="AW12" s="756"/>
      <c r="AX12" s="756"/>
      <c r="AY12" s="757"/>
      <c r="AZ12" s="205"/>
      <c r="BA12" s="205"/>
      <c r="BB12" s="205"/>
      <c r="BC12" s="205"/>
      <c r="BD12" s="205"/>
      <c r="BE12" s="206"/>
      <c r="BF12" s="206"/>
      <c r="BG12" s="206"/>
      <c r="BH12" s="206"/>
      <c r="BI12" s="206"/>
      <c r="BJ12" s="206"/>
      <c r="BK12" s="206"/>
      <c r="BL12" s="206"/>
      <c r="BM12" s="206"/>
      <c r="BN12" s="206"/>
      <c r="BO12" s="206"/>
      <c r="BP12" s="206"/>
      <c r="BQ12" s="215">
        <v>6</v>
      </c>
      <c r="BR12" s="216"/>
      <c r="BS12" s="758"/>
      <c r="BT12" s="759"/>
      <c r="BU12" s="759"/>
      <c r="BV12" s="759"/>
      <c r="BW12" s="759"/>
      <c r="BX12" s="759"/>
      <c r="BY12" s="759"/>
      <c r="BZ12" s="759"/>
      <c r="CA12" s="759"/>
      <c r="CB12" s="759"/>
      <c r="CC12" s="759"/>
      <c r="CD12" s="759"/>
      <c r="CE12" s="759"/>
      <c r="CF12" s="759"/>
      <c r="CG12" s="760"/>
      <c r="CH12" s="771"/>
      <c r="CI12" s="772"/>
      <c r="CJ12" s="772"/>
      <c r="CK12" s="772"/>
      <c r="CL12" s="773"/>
      <c r="CM12" s="771"/>
      <c r="CN12" s="772"/>
      <c r="CO12" s="772"/>
      <c r="CP12" s="772"/>
      <c r="CQ12" s="773"/>
      <c r="CR12" s="771"/>
      <c r="CS12" s="772"/>
      <c r="CT12" s="772"/>
      <c r="CU12" s="772"/>
      <c r="CV12" s="773"/>
      <c r="CW12" s="771"/>
      <c r="CX12" s="772"/>
      <c r="CY12" s="772"/>
      <c r="CZ12" s="772"/>
      <c r="DA12" s="773"/>
      <c r="DB12" s="771"/>
      <c r="DC12" s="772"/>
      <c r="DD12" s="772"/>
      <c r="DE12" s="772"/>
      <c r="DF12" s="773"/>
      <c r="DG12" s="771"/>
      <c r="DH12" s="772"/>
      <c r="DI12" s="772"/>
      <c r="DJ12" s="772"/>
      <c r="DK12" s="773"/>
      <c r="DL12" s="771"/>
      <c r="DM12" s="772"/>
      <c r="DN12" s="772"/>
      <c r="DO12" s="772"/>
      <c r="DP12" s="773"/>
      <c r="DQ12" s="771"/>
      <c r="DR12" s="772"/>
      <c r="DS12" s="772"/>
      <c r="DT12" s="772"/>
      <c r="DU12" s="773"/>
      <c r="DV12" s="774"/>
      <c r="DW12" s="775"/>
      <c r="DX12" s="775"/>
      <c r="DY12" s="775"/>
      <c r="DZ12" s="776"/>
      <c r="EA12" s="207"/>
    </row>
    <row r="13" spans="1:131" s="208" customFormat="1" ht="26.25" customHeight="1">
      <c r="A13" s="214">
        <v>7</v>
      </c>
      <c r="B13" s="745"/>
      <c r="C13" s="746"/>
      <c r="D13" s="746"/>
      <c r="E13" s="746"/>
      <c r="F13" s="746"/>
      <c r="G13" s="746"/>
      <c r="H13" s="746"/>
      <c r="I13" s="746"/>
      <c r="J13" s="746"/>
      <c r="K13" s="746"/>
      <c r="L13" s="746"/>
      <c r="M13" s="746"/>
      <c r="N13" s="746"/>
      <c r="O13" s="746"/>
      <c r="P13" s="747"/>
      <c r="Q13" s="748"/>
      <c r="R13" s="749"/>
      <c r="S13" s="749"/>
      <c r="T13" s="749"/>
      <c r="U13" s="749"/>
      <c r="V13" s="749"/>
      <c r="W13" s="749"/>
      <c r="X13" s="749"/>
      <c r="Y13" s="749"/>
      <c r="Z13" s="749"/>
      <c r="AA13" s="749"/>
      <c r="AB13" s="749"/>
      <c r="AC13" s="749"/>
      <c r="AD13" s="749"/>
      <c r="AE13" s="750"/>
      <c r="AF13" s="751"/>
      <c r="AG13" s="752"/>
      <c r="AH13" s="752"/>
      <c r="AI13" s="752"/>
      <c r="AJ13" s="753"/>
      <c r="AK13" s="754"/>
      <c r="AL13" s="755"/>
      <c r="AM13" s="755"/>
      <c r="AN13" s="755"/>
      <c r="AO13" s="755"/>
      <c r="AP13" s="755"/>
      <c r="AQ13" s="755"/>
      <c r="AR13" s="755"/>
      <c r="AS13" s="755"/>
      <c r="AT13" s="755"/>
      <c r="AU13" s="756"/>
      <c r="AV13" s="756"/>
      <c r="AW13" s="756"/>
      <c r="AX13" s="756"/>
      <c r="AY13" s="757"/>
      <c r="AZ13" s="205"/>
      <c r="BA13" s="205"/>
      <c r="BB13" s="205"/>
      <c r="BC13" s="205"/>
      <c r="BD13" s="205"/>
      <c r="BE13" s="206"/>
      <c r="BF13" s="206"/>
      <c r="BG13" s="206"/>
      <c r="BH13" s="206"/>
      <c r="BI13" s="206"/>
      <c r="BJ13" s="206"/>
      <c r="BK13" s="206"/>
      <c r="BL13" s="206"/>
      <c r="BM13" s="206"/>
      <c r="BN13" s="206"/>
      <c r="BO13" s="206"/>
      <c r="BP13" s="206"/>
      <c r="BQ13" s="215">
        <v>7</v>
      </c>
      <c r="BR13" s="216"/>
      <c r="BS13" s="758"/>
      <c r="BT13" s="759"/>
      <c r="BU13" s="759"/>
      <c r="BV13" s="759"/>
      <c r="BW13" s="759"/>
      <c r="BX13" s="759"/>
      <c r="BY13" s="759"/>
      <c r="BZ13" s="759"/>
      <c r="CA13" s="759"/>
      <c r="CB13" s="759"/>
      <c r="CC13" s="759"/>
      <c r="CD13" s="759"/>
      <c r="CE13" s="759"/>
      <c r="CF13" s="759"/>
      <c r="CG13" s="760"/>
      <c r="CH13" s="771"/>
      <c r="CI13" s="772"/>
      <c r="CJ13" s="772"/>
      <c r="CK13" s="772"/>
      <c r="CL13" s="773"/>
      <c r="CM13" s="771"/>
      <c r="CN13" s="772"/>
      <c r="CO13" s="772"/>
      <c r="CP13" s="772"/>
      <c r="CQ13" s="773"/>
      <c r="CR13" s="771"/>
      <c r="CS13" s="772"/>
      <c r="CT13" s="772"/>
      <c r="CU13" s="772"/>
      <c r="CV13" s="773"/>
      <c r="CW13" s="771"/>
      <c r="CX13" s="772"/>
      <c r="CY13" s="772"/>
      <c r="CZ13" s="772"/>
      <c r="DA13" s="773"/>
      <c r="DB13" s="771"/>
      <c r="DC13" s="772"/>
      <c r="DD13" s="772"/>
      <c r="DE13" s="772"/>
      <c r="DF13" s="773"/>
      <c r="DG13" s="771"/>
      <c r="DH13" s="772"/>
      <c r="DI13" s="772"/>
      <c r="DJ13" s="772"/>
      <c r="DK13" s="773"/>
      <c r="DL13" s="771"/>
      <c r="DM13" s="772"/>
      <c r="DN13" s="772"/>
      <c r="DO13" s="772"/>
      <c r="DP13" s="773"/>
      <c r="DQ13" s="771"/>
      <c r="DR13" s="772"/>
      <c r="DS13" s="772"/>
      <c r="DT13" s="772"/>
      <c r="DU13" s="773"/>
      <c r="DV13" s="774"/>
      <c r="DW13" s="775"/>
      <c r="DX13" s="775"/>
      <c r="DY13" s="775"/>
      <c r="DZ13" s="776"/>
      <c r="EA13" s="207"/>
    </row>
    <row r="14" spans="1:131" s="208" customFormat="1" ht="26.25" customHeight="1">
      <c r="A14" s="214">
        <v>8</v>
      </c>
      <c r="B14" s="745"/>
      <c r="C14" s="746"/>
      <c r="D14" s="746"/>
      <c r="E14" s="746"/>
      <c r="F14" s="746"/>
      <c r="G14" s="746"/>
      <c r="H14" s="746"/>
      <c r="I14" s="746"/>
      <c r="J14" s="746"/>
      <c r="K14" s="746"/>
      <c r="L14" s="746"/>
      <c r="M14" s="746"/>
      <c r="N14" s="746"/>
      <c r="O14" s="746"/>
      <c r="P14" s="747"/>
      <c r="Q14" s="748"/>
      <c r="R14" s="749"/>
      <c r="S14" s="749"/>
      <c r="T14" s="749"/>
      <c r="U14" s="749"/>
      <c r="V14" s="749"/>
      <c r="W14" s="749"/>
      <c r="X14" s="749"/>
      <c r="Y14" s="749"/>
      <c r="Z14" s="749"/>
      <c r="AA14" s="749"/>
      <c r="AB14" s="749"/>
      <c r="AC14" s="749"/>
      <c r="AD14" s="749"/>
      <c r="AE14" s="750"/>
      <c r="AF14" s="751"/>
      <c r="AG14" s="752"/>
      <c r="AH14" s="752"/>
      <c r="AI14" s="752"/>
      <c r="AJ14" s="753"/>
      <c r="AK14" s="754"/>
      <c r="AL14" s="755"/>
      <c r="AM14" s="755"/>
      <c r="AN14" s="755"/>
      <c r="AO14" s="755"/>
      <c r="AP14" s="755"/>
      <c r="AQ14" s="755"/>
      <c r="AR14" s="755"/>
      <c r="AS14" s="755"/>
      <c r="AT14" s="755"/>
      <c r="AU14" s="756"/>
      <c r="AV14" s="756"/>
      <c r="AW14" s="756"/>
      <c r="AX14" s="756"/>
      <c r="AY14" s="757"/>
      <c r="AZ14" s="205"/>
      <c r="BA14" s="205"/>
      <c r="BB14" s="205"/>
      <c r="BC14" s="205"/>
      <c r="BD14" s="205"/>
      <c r="BE14" s="206"/>
      <c r="BF14" s="206"/>
      <c r="BG14" s="206"/>
      <c r="BH14" s="206"/>
      <c r="BI14" s="206"/>
      <c r="BJ14" s="206"/>
      <c r="BK14" s="206"/>
      <c r="BL14" s="206"/>
      <c r="BM14" s="206"/>
      <c r="BN14" s="206"/>
      <c r="BO14" s="206"/>
      <c r="BP14" s="206"/>
      <c r="BQ14" s="215">
        <v>8</v>
      </c>
      <c r="BR14" s="216"/>
      <c r="BS14" s="758"/>
      <c r="BT14" s="759"/>
      <c r="BU14" s="759"/>
      <c r="BV14" s="759"/>
      <c r="BW14" s="759"/>
      <c r="BX14" s="759"/>
      <c r="BY14" s="759"/>
      <c r="BZ14" s="759"/>
      <c r="CA14" s="759"/>
      <c r="CB14" s="759"/>
      <c r="CC14" s="759"/>
      <c r="CD14" s="759"/>
      <c r="CE14" s="759"/>
      <c r="CF14" s="759"/>
      <c r="CG14" s="760"/>
      <c r="CH14" s="771"/>
      <c r="CI14" s="772"/>
      <c r="CJ14" s="772"/>
      <c r="CK14" s="772"/>
      <c r="CL14" s="773"/>
      <c r="CM14" s="771"/>
      <c r="CN14" s="772"/>
      <c r="CO14" s="772"/>
      <c r="CP14" s="772"/>
      <c r="CQ14" s="773"/>
      <c r="CR14" s="771"/>
      <c r="CS14" s="772"/>
      <c r="CT14" s="772"/>
      <c r="CU14" s="772"/>
      <c r="CV14" s="773"/>
      <c r="CW14" s="771"/>
      <c r="CX14" s="772"/>
      <c r="CY14" s="772"/>
      <c r="CZ14" s="772"/>
      <c r="DA14" s="773"/>
      <c r="DB14" s="771"/>
      <c r="DC14" s="772"/>
      <c r="DD14" s="772"/>
      <c r="DE14" s="772"/>
      <c r="DF14" s="773"/>
      <c r="DG14" s="771"/>
      <c r="DH14" s="772"/>
      <c r="DI14" s="772"/>
      <c r="DJ14" s="772"/>
      <c r="DK14" s="773"/>
      <c r="DL14" s="771"/>
      <c r="DM14" s="772"/>
      <c r="DN14" s="772"/>
      <c r="DO14" s="772"/>
      <c r="DP14" s="773"/>
      <c r="DQ14" s="771"/>
      <c r="DR14" s="772"/>
      <c r="DS14" s="772"/>
      <c r="DT14" s="772"/>
      <c r="DU14" s="773"/>
      <c r="DV14" s="774"/>
      <c r="DW14" s="775"/>
      <c r="DX14" s="775"/>
      <c r="DY14" s="775"/>
      <c r="DZ14" s="776"/>
      <c r="EA14" s="207"/>
    </row>
    <row r="15" spans="1:131" s="208" customFormat="1" ht="26.25" customHeight="1">
      <c r="A15" s="214">
        <v>9</v>
      </c>
      <c r="B15" s="745"/>
      <c r="C15" s="746"/>
      <c r="D15" s="746"/>
      <c r="E15" s="746"/>
      <c r="F15" s="746"/>
      <c r="G15" s="746"/>
      <c r="H15" s="746"/>
      <c r="I15" s="746"/>
      <c r="J15" s="746"/>
      <c r="K15" s="746"/>
      <c r="L15" s="746"/>
      <c r="M15" s="746"/>
      <c r="N15" s="746"/>
      <c r="O15" s="746"/>
      <c r="P15" s="747"/>
      <c r="Q15" s="748"/>
      <c r="R15" s="749"/>
      <c r="S15" s="749"/>
      <c r="T15" s="749"/>
      <c r="U15" s="749"/>
      <c r="V15" s="749"/>
      <c r="W15" s="749"/>
      <c r="X15" s="749"/>
      <c r="Y15" s="749"/>
      <c r="Z15" s="749"/>
      <c r="AA15" s="749"/>
      <c r="AB15" s="749"/>
      <c r="AC15" s="749"/>
      <c r="AD15" s="749"/>
      <c r="AE15" s="750"/>
      <c r="AF15" s="751"/>
      <c r="AG15" s="752"/>
      <c r="AH15" s="752"/>
      <c r="AI15" s="752"/>
      <c r="AJ15" s="753"/>
      <c r="AK15" s="754"/>
      <c r="AL15" s="755"/>
      <c r="AM15" s="755"/>
      <c r="AN15" s="755"/>
      <c r="AO15" s="755"/>
      <c r="AP15" s="755"/>
      <c r="AQ15" s="755"/>
      <c r="AR15" s="755"/>
      <c r="AS15" s="755"/>
      <c r="AT15" s="755"/>
      <c r="AU15" s="756"/>
      <c r="AV15" s="756"/>
      <c r="AW15" s="756"/>
      <c r="AX15" s="756"/>
      <c r="AY15" s="757"/>
      <c r="AZ15" s="205"/>
      <c r="BA15" s="205"/>
      <c r="BB15" s="205"/>
      <c r="BC15" s="205"/>
      <c r="BD15" s="205"/>
      <c r="BE15" s="206"/>
      <c r="BF15" s="206"/>
      <c r="BG15" s="206"/>
      <c r="BH15" s="206"/>
      <c r="BI15" s="206"/>
      <c r="BJ15" s="206"/>
      <c r="BK15" s="206"/>
      <c r="BL15" s="206"/>
      <c r="BM15" s="206"/>
      <c r="BN15" s="206"/>
      <c r="BO15" s="206"/>
      <c r="BP15" s="206"/>
      <c r="BQ15" s="215">
        <v>9</v>
      </c>
      <c r="BR15" s="216"/>
      <c r="BS15" s="758"/>
      <c r="BT15" s="759"/>
      <c r="BU15" s="759"/>
      <c r="BV15" s="759"/>
      <c r="BW15" s="759"/>
      <c r="BX15" s="759"/>
      <c r="BY15" s="759"/>
      <c r="BZ15" s="759"/>
      <c r="CA15" s="759"/>
      <c r="CB15" s="759"/>
      <c r="CC15" s="759"/>
      <c r="CD15" s="759"/>
      <c r="CE15" s="759"/>
      <c r="CF15" s="759"/>
      <c r="CG15" s="760"/>
      <c r="CH15" s="771"/>
      <c r="CI15" s="772"/>
      <c r="CJ15" s="772"/>
      <c r="CK15" s="772"/>
      <c r="CL15" s="773"/>
      <c r="CM15" s="771"/>
      <c r="CN15" s="772"/>
      <c r="CO15" s="772"/>
      <c r="CP15" s="772"/>
      <c r="CQ15" s="773"/>
      <c r="CR15" s="771"/>
      <c r="CS15" s="772"/>
      <c r="CT15" s="772"/>
      <c r="CU15" s="772"/>
      <c r="CV15" s="773"/>
      <c r="CW15" s="771"/>
      <c r="CX15" s="772"/>
      <c r="CY15" s="772"/>
      <c r="CZ15" s="772"/>
      <c r="DA15" s="773"/>
      <c r="DB15" s="771"/>
      <c r="DC15" s="772"/>
      <c r="DD15" s="772"/>
      <c r="DE15" s="772"/>
      <c r="DF15" s="773"/>
      <c r="DG15" s="771"/>
      <c r="DH15" s="772"/>
      <c r="DI15" s="772"/>
      <c r="DJ15" s="772"/>
      <c r="DK15" s="773"/>
      <c r="DL15" s="771"/>
      <c r="DM15" s="772"/>
      <c r="DN15" s="772"/>
      <c r="DO15" s="772"/>
      <c r="DP15" s="773"/>
      <c r="DQ15" s="771"/>
      <c r="DR15" s="772"/>
      <c r="DS15" s="772"/>
      <c r="DT15" s="772"/>
      <c r="DU15" s="773"/>
      <c r="DV15" s="774"/>
      <c r="DW15" s="775"/>
      <c r="DX15" s="775"/>
      <c r="DY15" s="775"/>
      <c r="DZ15" s="776"/>
      <c r="EA15" s="207"/>
    </row>
    <row r="16" spans="1:131" s="208" customFormat="1" ht="26.25" customHeight="1">
      <c r="A16" s="214">
        <v>10</v>
      </c>
      <c r="B16" s="745"/>
      <c r="C16" s="746"/>
      <c r="D16" s="746"/>
      <c r="E16" s="746"/>
      <c r="F16" s="746"/>
      <c r="G16" s="746"/>
      <c r="H16" s="746"/>
      <c r="I16" s="746"/>
      <c r="J16" s="746"/>
      <c r="K16" s="746"/>
      <c r="L16" s="746"/>
      <c r="M16" s="746"/>
      <c r="N16" s="746"/>
      <c r="O16" s="746"/>
      <c r="P16" s="747"/>
      <c r="Q16" s="748"/>
      <c r="R16" s="749"/>
      <c r="S16" s="749"/>
      <c r="T16" s="749"/>
      <c r="U16" s="749"/>
      <c r="V16" s="749"/>
      <c r="W16" s="749"/>
      <c r="X16" s="749"/>
      <c r="Y16" s="749"/>
      <c r="Z16" s="749"/>
      <c r="AA16" s="749"/>
      <c r="AB16" s="749"/>
      <c r="AC16" s="749"/>
      <c r="AD16" s="749"/>
      <c r="AE16" s="750"/>
      <c r="AF16" s="751"/>
      <c r="AG16" s="752"/>
      <c r="AH16" s="752"/>
      <c r="AI16" s="752"/>
      <c r="AJ16" s="753"/>
      <c r="AK16" s="754"/>
      <c r="AL16" s="755"/>
      <c r="AM16" s="755"/>
      <c r="AN16" s="755"/>
      <c r="AO16" s="755"/>
      <c r="AP16" s="755"/>
      <c r="AQ16" s="755"/>
      <c r="AR16" s="755"/>
      <c r="AS16" s="755"/>
      <c r="AT16" s="755"/>
      <c r="AU16" s="756"/>
      <c r="AV16" s="756"/>
      <c r="AW16" s="756"/>
      <c r="AX16" s="756"/>
      <c r="AY16" s="757"/>
      <c r="AZ16" s="205"/>
      <c r="BA16" s="205"/>
      <c r="BB16" s="205"/>
      <c r="BC16" s="205"/>
      <c r="BD16" s="205"/>
      <c r="BE16" s="206"/>
      <c r="BF16" s="206"/>
      <c r="BG16" s="206"/>
      <c r="BH16" s="206"/>
      <c r="BI16" s="206"/>
      <c r="BJ16" s="206"/>
      <c r="BK16" s="206"/>
      <c r="BL16" s="206"/>
      <c r="BM16" s="206"/>
      <c r="BN16" s="206"/>
      <c r="BO16" s="206"/>
      <c r="BP16" s="206"/>
      <c r="BQ16" s="215">
        <v>10</v>
      </c>
      <c r="BR16" s="216"/>
      <c r="BS16" s="758"/>
      <c r="BT16" s="759"/>
      <c r="BU16" s="759"/>
      <c r="BV16" s="759"/>
      <c r="BW16" s="759"/>
      <c r="BX16" s="759"/>
      <c r="BY16" s="759"/>
      <c r="BZ16" s="759"/>
      <c r="CA16" s="759"/>
      <c r="CB16" s="759"/>
      <c r="CC16" s="759"/>
      <c r="CD16" s="759"/>
      <c r="CE16" s="759"/>
      <c r="CF16" s="759"/>
      <c r="CG16" s="760"/>
      <c r="CH16" s="771"/>
      <c r="CI16" s="772"/>
      <c r="CJ16" s="772"/>
      <c r="CK16" s="772"/>
      <c r="CL16" s="773"/>
      <c r="CM16" s="771"/>
      <c r="CN16" s="772"/>
      <c r="CO16" s="772"/>
      <c r="CP16" s="772"/>
      <c r="CQ16" s="773"/>
      <c r="CR16" s="771"/>
      <c r="CS16" s="772"/>
      <c r="CT16" s="772"/>
      <c r="CU16" s="772"/>
      <c r="CV16" s="773"/>
      <c r="CW16" s="771"/>
      <c r="CX16" s="772"/>
      <c r="CY16" s="772"/>
      <c r="CZ16" s="772"/>
      <c r="DA16" s="773"/>
      <c r="DB16" s="771"/>
      <c r="DC16" s="772"/>
      <c r="DD16" s="772"/>
      <c r="DE16" s="772"/>
      <c r="DF16" s="773"/>
      <c r="DG16" s="771"/>
      <c r="DH16" s="772"/>
      <c r="DI16" s="772"/>
      <c r="DJ16" s="772"/>
      <c r="DK16" s="773"/>
      <c r="DL16" s="771"/>
      <c r="DM16" s="772"/>
      <c r="DN16" s="772"/>
      <c r="DO16" s="772"/>
      <c r="DP16" s="773"/>
      <c r="DQ16" s="771"/>
      <c r="DR16" s="772"/>
      <c r="DS16" s="772"/>
      <c r="DT16" s="772"/>
      <c r="DU16" s="773"/>
      <c r="DV16" s="774"/>
      <c r="DW16" s="775"/>
      <c r="DX16" s="775"/>
      <c r="DY16" s="775"/>
      <c r="DZ16" s="776"/>
      <c r="EA16" s="207"/>
    </row>
    <row r="17" spans="1:131" s="208" customFormat="1" ht="26.25" customHeight="1">
      <c r="A17" s="214">
        <v>11</v>
      </c>
      <c r="B17" s="745"/>
      <c r="C17" s="746"/>
      <c r="D17" s="746"/>
      <c r="E17" s="746"/>
      <c r="F17" s="746"/>
      <c r="G17" s="746"/>
      <c r="H17" s="746"/>
      <c r="I17" s="746"/>
      <c r="J17" s="746"/>
      <c r="K17" s="746"/>
      <c r="L17" s="746"/>
      <c r="M17" s="746"/>
      <c r="N17" s="746"/>
      <c r="O17" s="746"/>
      <c r="P17" s="747"/>
      <c r="Q17" s="748"/>
      <c r="R17" s="749"/>
      <c r="S17" s="749"/>
      <c r="T17" s="749"/>
      <c r="U17" s="749"/>
      <c r="V17" s="749"/>
      <c r="W17" s="749"/>
      <c r="X17" s="749"/>
      <c r="Y17" s="749"/>
      <c r="Z17" s="749"/>
      <c r="AA17" s="749"/>
      <c r="AB17" s="749"/>
      <c r="AC17" s="749"/>
      <c r="AD17" s="749"/>
      <c r="AE17" s="750"/>
      <c r="AF17" s="751"/>
      <c r="AG17" s="752"/>
      <c r="AH17" s="752"/>
      <c r="AI17" s="752"/>
      <c r="AJ17" s="753"/>
      <c r="AK17" s="754"/>
      <c r="AL17" s="755"/>
      <c r="AM17" s="755"/>
      <c r="AN17" s="755"/>
      <c r="AO17" s="755"/>
      <c r="AP17" s="755"/>
      <c r="AQ17" s="755"/>
      <c r="AR17" s="755"/>
      <c r="AS17" s="755"/>
      <c r="AT17" s="755"/>
      <c r="AU17" s="756"/>
      <c r="AV17" s="756"/>
      <c r="AW17" s="756"/>
      <c r="AX17" s="756"/>
      <c r="AY17" s="757"/>
      <c r="AZ17" s="205"/>
      <c r="BA17" s="205"/>
      <c r="BB17" s="205"/>
      <c r="BC17" s="205"/>
      <c r="BD17" s="205"/>
      <c r="BE17" s="206"/>
      <c r="BF17" s="206"/>
      <c r="BG17" s="206"/>
      <c r="BH17" s="206"/>
      <c r="BI17" s="206"/>
      <c r="BJ17" s="206"/>
      <c r="BK17" s="206"/>
      <c r="BL17" s="206"/>
      <c r="BM17" s="206"/>
      <c r="BN17" s="206"/>
      <c r="BO17" s="206"/>
      <c r="BP17" s="206"/>
      <c r="BQ17" s="215">
        <v>11</v>
      </c>
      <c r="BR17" s="216"/>
      <c r="BS17" s="758"/>
      <c r="BT17" s="759"/>
      <c r="BU17" s="759"/>
      <c r="BV17" s="759"/>
      <c r="BW17" s="759"/>
      <c r="BX17" s="759"/>
      <c r="BY17" s="759"/>
      <c r="BZ17" s="759"/>
      <c r="CA17" s="759"/>
      <c r="CB17" s="759"/>
      <c r="CC17" s="759"/>
      <c r="CD17" s="759"/>
      <c r="CE17" s="759"/>
      <c r="CF17" s="759"/>
      <c r="CG17" s="760"/>
      <c r="CH17" s="771"/>
      <c r="CI17" s="772"/>
      <c r="CJ17" s="772"/>
      <c r="CK17" s="772"/>
      <c r="CL17" s="773"/>
      <c r="CM17" s="771"/>
      <c r="CN17" s="772"/>
      <c r="CO17" s="772"/>
      <c r="CP17" s="772"/>
      <c r="CQ17" s="773"/>
      <c r="CR17" s="771"/>
      <c r="CS17" s="772"/>
      <c r="CT17" s="772"/>
      <c r="CU17" s="772"/>
      <c r="CV17" s="773"/>
      <c r="CW17" s="771"/>
      <c r="CX17" s="772"/>
      <c r="CY17" s="772"/>
      <c r="CZ17" s="772"/>
      <c r="DA17" s="773"/>
      <c r="DB17" s="771"/>
      <c r="DC17" s="772"/>
      <c r="DD17" s="772"/>
      <c r="DE17" s="772"/>
      <c r="DF17" s="773"/>
      <c r="DG17" s="771"/>
      <c r="DH17" s="772"/>
      <c r="DI17" s="772"/>
      <c r="DJ17" s="772"/>
      <c r="DK17" s="773"/>
      <c r="DL17" s="771"/>
      <c r="DM17" s="772"/>
      <c r="DN17" s="772"/>
      <c r="DO17" s="772"/>
      <c r="DP17" s="773"/>
      <c r="DQ17" s="771"/>
      <c r="DR17" s="772"/>
      <c r="DS17" s="772"/>
      <c r="DT17" s="772"/>
      <c r="DU17" s="773"/>
      <c r="DV17" s="774"/>
      <c r="DW17" s="775"/>
      <c r="DX17" s="775"/>
      <c r="DY17" s="775"/>
      <c r="DZ17" s="776"/>
      <c r="EA17" s="207"/>
    </row>
    <row r="18" spans="1:131" s="208" customFormat="1" ht="26.25" customHeight="1">
      <c r="A18" s="214">
        <v>12</v>
      </c>
      <c r="B18" s="745"/>
      <c r="C18" s="746"/>
      <c r="D18" s="746"/>
      <c r="E18" s="746"/>
      <c r="F18" s="746"/>
      <c r="G18" s="746"/>
      <c r="H18" s="746"/>
      <c r="I18" s="746"/>
      <c r="J18" s="746"/>
      <c r="K18" s="746"/>
      <c r="L18" s="746"/>
      <c r="M18" s="746"/>
      <c r="N18" s="746"/>
      <c r="O18" s="746"/>
      <c r="P18" s="747"/>
      <c r="Q18" s="748"/>
      <c r="R18" s="749"/>
      <c r="S18" s="749"/>
      <c r="T18" s="749"/>
      <c r="U18" s="749"/>
      <c r="V18" s="749"/>
      <c r="W18" s="749"/>
      <c r="X18" s="749"/>
      <c r="Y18" s="749"/>
      <c r="Z18" s="749"/>
      <c r="AA18" s="749"/>
      <c r="AB18" s="749"/>
      <c r="AC18" s="749"/>
      <c r="AD18" s="749"/>
      <c r="AE18" s="750"/>
      <c r="AF18" s="751"/>
      <c r="AG18" s="752"/>
      <c r="AH18" s="752"/>
      <c r="AI18" s="752"/>
      <c r="AJ18" s="753"/>
      <c r="AK18" s="754"/>
      <c r="AL18" s="755"/>
      <c r="AM18" s="755"/>
      <c r="AN18" s="755"/>
      <c r="AO18" s="755"/>
      <c r="AP18" s="755"/>
      <c r="AQ18" s="755"/>
      <c r="AR18" s="755"/>
      <c r="AS18" s="755"/>
      <c r="AT18" s="755"/>
      <c r="AU18" s="756"/>
      <c r="AV18" s="756"/>
      <c r="AW18" s="756"/>
      <c r="AX18" s="756"/>
      <c r="AY18" s="757"/>
      <c r="AZ18" s="205"/>
      <c r="BA18" s="205"/>
      <c r="BB18" s="205"/>
      <c r="BC18" s="205"/>
      <c r="BD18" s="205"/>
      <c r="BE18" s="206"/>
      <c r="BF18" s="206"/>
      <c r="BG18" s="206"/>
      <c r="BH18" s="206"/>
      <c r="BI18" s="206"/>
      <c r="BJ18" s="206"/>
      <c r="BK18" s="206"/>
      <c r="BL18" s="206"/>
      <c r="BM18" s="206"/>
      <c r="BN18" s="206"/>
      <c r="BO18" s="206"/>
      <c r="BP18" s="206"/>
      <c r="BQ18" s="215">
        <v>12</v>
      </c>
      <c r="BR18" s="216"/>
      <c r="BS18" s="758"/>
      <c r="BT18" s="759"/>
      <c r="BU18" s="759"/>
      <c r="BV18" s="759"/>
      <c r="BW18" s="759"/>
      <c r="BX18" s="759"/>
      <c r="BY18" s="759"/>
      <c r="BZ18" s="759"/>
      <c r="CA18" s="759"/>
      <c r="CB18" s="759"/>
      <c r="CC18" s="759"/>
      <c r="CD18" s="759"/>
      <c r="CE18" s="759"/>
      <c r="CF18" s="759"/>
      <c r="CG18" s="760"/>
      <c r="CH18" s="771"/>
      <c r="CI18" s="772"/>
      <c r="CJ18" s="772"/>
      <c r="CK18" s="772"/>
      <c r="CL18" s="773"/>
      <c r="CM18" s="771"/>
      <c r="CN18" s="772"/>
      <c r="CO18" s="772"/>
      <c r="CP18" s="772"/>
      <c r="CQ18" s="773"/>
      <c r="CR18" s="771"/>
      <c r="CS18" s="772"/>
      <c r="CT18" s="772"/>
      <c r="CU18" s="772"/>
      <c r="CV18" s="773"/>
      <c r="CW18" s="771"/>
      <c r="CX18" s="772"/>
      <c r="CY18" s="772"/>
      <c r="CZ18" s="772"/>
      <c r="DA18" s="773"/>
      <c r="DB18" s="771"/>
      <c r="DC18" s="772"/>
      <c r="DD18" s="772"/>
      <c r="DE18" s="772"/>
      <c r="DF18" s="773"/>
      <c r="DG18" s="771"/>
      <c r="DH18" s="772"/>
      <c r="DI18" s="772"/>
      <c r="DJ18" s="772"/>
      <c r="DK18" s="773"/>
      <c r="DL18" s="771"/>
      <c r="DM18" s="772"/>
      <c r="DN18" s="772"/>
      <c r="DO18" s="772"/>
      <c r="DP18" s="773"/>
      <c r="DQ18" s="771"/>
      <c r="DR18" s="772"/>
      <c r="DS18" s="772"/>
      <c r="DT18" s="772"/>
      <c r="DU18" s="773"/>
      <c r="DV18" s="774"/>
      <c r="DW18" s="775"/>
      <c r="DX18" s="775"/>
      <c r="DY18" s="775"/>
      <c r="DZ18" s="776"/>
      <c r="EA18" s="207"/>
    </row>
    <row r="19" spans="1:131" s="208" customFormat="1" ht="26.25" customHeight="1">
      <c r="A19" s="214">
        <v>13</v>
      </c>
      <c r="B19" s="745"/>
      <c r="C19" s="746"/>
      <c r="D19" s="746"/>
      <c r="E19" s="746"/>
      <c r="F19" s="746"/>
      <c r="G19" s="746"/>
      <c r="H19" s="746"/>
      <c r="I19" s="746"/>
      <c r="J19" s="746"/>
      <c r="K19" s="746"/>
      <c r="L19" s="746"/>
      <c r="M19" s="746"/>
      <c r="N19" s="746"/>
      <c r="O19" s="746"/>
      <c r="P19" s="747"/>
      <c r="Q19" s="748"/>
      <c r="R19" s="749"/>
      <c r="S19" s="749"/>
      <c r="T19" s="749"/>
      <c r="U19" s="749"/>
      <c r="V19" s="749"/>
      <c r="W19" s="749"/>
      <c r="X19" s="749"/>
      <c r="Y19" s="749"/>
      <c r="Z19" s="749"/>
      <c r="AA19" s="749"/>
      <c r="AB19" s="749"/>
      <c r="AC19" s="749"/>
      <c r="AD19" s="749"/>
      <c r="AE19" s="750"/>
      <c r="AF19" s="751"/>
      <c r="AG19" s="752"/>
      <c r="AH19" s="752"/>
      <c r="AI19" s="752"/>
      <c r="AJ19" s="753"/>
      <c r="AK19" s="754"/>
      <c r="AL19" s="755"/>
      <c r="AM19" s="755"/>
      <c r="AN19" s="755"/>
      <c r="AO19" s="755"/>
      <c r="AP19" s="755"/>
      <c r="AQ19" s="755"/>
      <c r="AR19" s="755"/>
      <c r="AS19" s="755"/>
      <c r="AT19" s="755"/>
      <c r="AU19" s="756"/>
      <c r="AV19" s="756"/>
      <c r="AW19" s="756"/>
      <c r="AX19" s="756"/>
      <c r="AY19" s="757"/>
      <c r="AZ19" s="205"/>
      <c r="BA19" s="205"/>
      <c r="BB19" s="205"/>
      <c r="BC19" s="205"/>
      <c r="BD19" s="205"/>
      <c r="BE19" s="206"/>
      <c r="BF19" s="206"/>
      <c r="BG19" s="206"/>
      <c r="BH19" s="206"/>
      <c r="BI19" s="206"/>
      <c r="BJ19" s="206"/>
      <c r="BK19" s="206"/>
      <c r="BL19" s="206"/>
      <c r="BM19" s="206"/>
      <c r="BN19" s="206"/>
      <c r="BO19" s="206"/>
      <c r="BP19" s="206"/>
      <c r="BQ19" s="215">
        <v>13</v>
      </c>
      <c r="BR19" s="216"/>
      <c r="BS19" s="758"/>
      <c r="BT19" s="759"/>
      <c r="BU19" s="759"/>
      <c r="BV19" s="759"/>
      <c r="BW19" s="759"/>
      <c r="BX19" s="759"/>
      <c r="BY19" s="759"/>
      <c r="BZ19" s="759"/>
      <c r="CA19" s="759"/>
      <c r="CB19" s="759"/>
      <c r="CC19" s="759"/>
      <c r="CD19" s="759"/>
      <c r="CE19" s="759"/>
      <c r="CF19" s="759"/>
      <c r="CG19" s="760"/>
      <c r="CH19" s="771"/>
      <c r="CI19" s="772"/>
      <c r="CJ19" s="772"/>
      <c r="CK19" s="772"/>
      <c r="CL19" s="773"/>
      <c r="CM19" s="771"/>
      <c r="CN19" s="772"/>
      <c r="CO19" s="772"/>
      <c r="CP19" s="772"/>
      <c r="CQ19" s="773"/>
      <c r="CR19" s="771"/>
      <c r="CS19" s="772"/>
      <c r="CT19" s="772"/>
      <c r="CU19" s="772"/>
      <c r="CV19" s="773"/>
      <c r="CW19" s="771"/>
      <c r="CX19" s="772"/>
      <c r="CY19" s="772"/>
      <c r="CZ19" s="772"/>
      <c r="DA19" s="773"/>
      <c r="DB19" s="771"/>
      <c r="DC19" s="772"/>
      <c r="DD19" s="772"/>
      <c r="DE19" s="772"/>
      <c r="DF19" s="773"/>
      <c r="DG19" s="771"/>
      <c r="DH19" s="772"/>
      <c r="DI19" s="772"/>
      <c r="DJ19" s="772"/>
      <c r="DK19" s="773"/>
      <c r="DL19" s="771"/>
      <c r="DM19" s="772"/>
      <c r="DN19" s="772"/>
      <c r="DO19" s="772"/>
      <c r="DP19" s="773"/>
      <c r="DQ19" s="771"/>
      <c r="DR19" s="772"/>
      <c r="DS19" s="772"/>
      <c r="DT19" s="772"/>
      <c r="DU19" s="773"/>
      <c r="DV19" s="774"/>
      <c r="DW19" s="775"/>
      <c r="DX19" s="775"/>
      <c r="DY19" s="775"/>
      <c r="DZ19" s="776"/>
      <c r="EA19" s="207"/>
    </row>
    <row r="20" spans="1:131" s="208" customFormat="1" ht="26.25" customHeight="1">
      <c r="A20" s="214">
        <v>14</v>
      </c>
      <c r="B20" s="745"/>
      <c r="C20" s="746"/>
      <c r="D20" s="746"/>
      <c r="E20" s="746"/>
      <c r="F20" s="746"/>
      <c r="G20" s="746"/>
      <c r="H20" s="746"/>
      <c r="I20" s="746"/>
      <c r="J20" s="746"/>
      <c r="K20" s="746"/>
      <c r="L20" s="746"/>
      <c r="M20" s="746"/>
      <c r="N20" s="746"/>
      <c r="O20" s="746"/>
      <c r="P20" s="747"/>
      <c r="Q20" s="748"/>
      <c r="R20" s="749"/>
      <c r="S20" s="749"/>
      <c r="T20" s="749"/>
      <c r="U20" s="749"/>
      <c r="V20" s="749"/>
      <c r="W20" s="749"/>
      <c r="X20" s="749"/>
      <c r="Y20" s="749"/>
      <c r="Z20" s="749"/>
      <c r="AA20" s="749"/>
      <c r="AB20" s="749"/>
      <c r="AC20" s="749"/>
      <c r="AD20" s="749"/>
      <c r="AE20" s="750"/>
      <c r="AF20" s="751"/>
      <c r="AG20" s="752"/>
      <c r="AH20" s="752"/>
      <c r="AI20" s="752"/>
      <c r="AJ20" s="753"/>
      <c r="AK20" s="754"/>
      <c r="AL20" s="755"/>
      <c r="AM20" s="755"/>
      <c r="AN20" s="755"/>
      <c r="AO20" s="755"/>
      <c r="AP20" s="755"/>
      <c r="AQ20" s="755"/>
      <c r="AR20" s="755"/>
      <c r="AS20" s="755"/>
      <c r="AT20" s="755"/>
      <c r="AU20" s="756"/>
      <c r="AV20" s="756"/>
      <c r="AW20" s="756"/>
      <c r="AX20" s="756"/>
      <c r="AY20" s="757"/>
      <c r="AZ20" s="205"/>
      <c r="BA20" s="205"/>
      <c r="BB20" s="205"/>
      <c r="BC20" s="205"/>
      <c r="BD20" s="205"/>
      <c r="BE20" s="206"/>
      <c r="BF20" s="206"/>
      <c r="BG20" s="206"/>
      <c r="BH20" s="206"/>
      <c r="BI20" s="206"/>
      <c r="BJ20" s="206"/>
      <c r="BK20" s="206"/>
      <c r="BL20" s="206"/>
      <c r="BM20" s="206"/>
      <c r="BN20" s="206"/>
      <c r="BO20" s="206"/>
      <c r="BP20" s="206"/>
      <c r="BQ20" s="215">
        <v>14</v>
      </c>
      <c r="BR20" s="216"/>
      <c r="BS20" s="758"/>
      <c r="BT20" s="759"/>
      <c r="BU20" s="759"/>
      <c r="BV20" s="759"/>
      <c r="BW20" s="759"/>
      <c r="BX20" s="759"/>
      <c r="BY20" s="759"/>
      <c r="BZ20" s="759"/>
      <c r="CA20" s="759"/>
      <c r="CB20" s="759"/>
      <c r="CC20" s="759"/>
      <c r="CD20" s="759"/>
      <c r="CE20" s="759"/>
      <c r="CF20" s="759"/>
      <c r="CG20" s="760"/>
      <c r="CH20" s="771"/>
      <c r="CI20" s="772"/>
      <c r="CJ20" s="772"/>
      <c r="CK20" s="772"/>
      <c r="CL20" s="773"/>
      <c r="CM20" s="771"/>
      <c r="CN20" s="772"/>
      <c r="CO20" s="772"/>
      <c r="CP20" s="772"/>
      <c r="CQ20" s="773"/>
      <c r="CR20" s="771"/>
      <c r="CS20" s="772"/>
      <c r="CT20" s="772"/>
      <c r="CU20" s="772"/>
      <c r="CV20" s="773"/>
      <c r="CW20" s="771"/>
      <c r="CX20" s="772"/>
      <c r="CY20" s="772"/>
      <c r="CZ20" s="772"/>
      <c r="DA20" s="773"/>
      <c r="DB20" s="771"/>
      <c r="DC20" s="772"/>
      <c r="DD20" s="772"/>
      <c r="DE20" s="772"/>
      <c r="DF20" s="773"/>
      <c r="DG20" s="771"/>
      <c r="DH20" s="772"/>
      <c r="DI20" s="772"/>
      <c r="DJ20" s="772"/>
      <c r="DK20" s="773"/>
      <c r="DL20" s="771"/>
      <c r="DM20" s="772"/>
      <c r="DN20" s="772"/>
      <c r="DO20" s="772"/>
      <c r="DP20" s="773"/>
      <c r="DQ20" s="771"/>
      <c r="DR20" s="772"/>
      <c r="DS20" s="772"/>
      <c r="DT20" s="772"/>
      <c r="DU20" s="773"/>
      <c r="DV20" s="774"/>
      <c r="DW20" s="775"/>
      <c r="DX20" s="775"/>
      <c r="DY20" s="775"/>
      <c r="DZ20" s="776"/>
      <c r="EA20" s="207"/>
    </row>
    <row r="21" spans="1:131" s="208" customFormat="1" ht="26.25" customHeight="1" thickBot="1">
      <c r="A21" s="214">
        <v>15</v>
      </c>
      <c r="B21" s="745"/>
      <c r="C21" s="746"/>
      <c r="D21" s="746"/>
      <c r="E21" s="746"/>
      <c r="F21" s="746"/>
      <c r="G21" s="746"/>
      <c r="H21" s="746"/>
      <c r="I21" s="746"/>
      <c r="J21" s="746"/>
      <c r="K21" s="746"/>
      <c r="L21" s="746"/>
      <c r="M21" s="746"/>
      <c r="N21" s="746"/>
      <c r="O21" s="746"/>
      <c r="P21" s="747"/>
      <c r="Q21" s="748"/>
      <c r="R21" s="749"/>
      <c r="S21" s="749"/>
      <c r="T21" s="749"/>
      <c r="U21" s="749"/>
      <c r="V21" s="749"/>
      <c r="W21" s="749"/>
      <c r="X21" s="749"/>
      <c r="Y21" s="749"/>
      <c r="Z21" s="749"/>
      <c r="AA21" s="749"/>
      <c r="AB21" s="749"/>
      <c r="AC21" s="749"/>
      <c r="AD21" s="749"/>
      <c r="AE21" s="750"/>
      <c r="AF21" s="751"/>
      <c r="AG21" s="752"/>
      <c r="AH21" s="752"/>
      <c r="AI21" s="752"/>
      <c r="AJ21" s="753"/>
      <c r="AK21" s="754"/>
      <c r="AL21" s="755"/>
      <c r="AM21" s="755"/>
      <c r="AN21" s="755"/>
      <c r="AO21" s="755"/>
      <c r="AP21" s="755"/>
      <c r="AQ21" s="755"/>
      <c r="AR21" s="755"/>
      <c r="AS21" s="755"/>
      <c r="AT21" s="755"/>
      <c r="AU21" s="756"/>
      <c r="AV21" s="756"/>
      <c r="AW21" s="756"/>
      <c r="AX21" s="756"/>
      <c r="AY21" s="757"/>
      <c r="AZ21" s="205"/>
      <c r="BA21" s="205"/>
      <c r="BB21" s="205"/>
      <c r="BC21" s="205"/>
      <c r="BD21" s="205"/>
      <c r="BE21" s="206"/>
      <c r="BF21" s="206"/>
      <c r="BG21" s="206"/>
      <c r="BH21" s="206"/>
      <c r="BI21" s="206"/>
      <c r="BJ21" s="206"/>
      <c r="BK21" s="206"/>
      <c r="BL21" s="206"/>
      <c r="BM21" s="206"/>
      <c r="BN21" s="206"/>
      <c r="BO21" s="206"/>
      <c r="BP21" s="206"/>
      <c r="BQ21" s="215">
        <v>15</v>
      </c>
      <c r="BR21" s="216"/>
      <c r="BS21" s="758"/>
      <c r="BT21" s="759"/>
      <c r="BU21" s="759"/>
      <c r="BV21" s="759"/>
      <c r="BW21" s="759"/>
      <c r="BX21" s="759"/>
      <c r="BY21" s="759"/>
      <c r="BZ21" s="759"/>
      <c r="CA21" s="759"/>
      <c r="CB21" s="759"/>
      <c r="CC21" s="759"/>
      <c r="CD21" s="759"/>
      <c r="CE21" s="759"/>
      <c r="CF21" s="759"/>
      <c r="CG21" s="760"/>
      <c r="CH21" s="771"/>
      <c r="CI21" s="772"/>
      <c r="CJ21" s="772"/>
      <c r="CK21" s="772"/>
      <c r="CL21" s="773"/>
      <c r="CM21" s="771"/>
      <c r="CN21" s="772"/>
      <c r="CO21" s="772"/>
      <c r="CP21" s="772"/>
      <c r="CQ21" s="773"/>
      <c r="CR21" s="771"/>
      <c r="CS21" s="772"/>
      <c r="CT21" s="772"/>
      <c r="CU21" s="772"/>
      <c r="CV21" s="773"/>
      <c r="CW21" s="771"/>
      <c r="CX21" s="772"/>
      <c r="CY21" s="772"/>
      <c r="CZ21" s="772"/>
      <c r="DA21" s="773"/>
      <c r="DB21" s="771"/>
      <c r="DC21" s="772"/>
      <c r="DD21" s="772"/>
      <c r="DE21" s="772"/>
      <c r="DF21" s="773"/>
      <c r="DG21" s="771"/>
      <c r="DH21" s="772"/>
      <c r="DI21" s="772"/>
      <c r="DJ21" s="772"/>
      <c r="DK21" s="773"/>
      <c r="DL21" s="771"/>
      <c r="DM21" s="772"/>
      <c r="DN21" s="772"/>
      <c r="DO21" s="772"/>
      <c r="DP21" s="773"/>
      <c r="DQ21" s="771"/>
      <c r="DR21" s="772"/>
      <c r="DS21" s="772"/>
      <c r="DT21" s="772"/>
      <c r="DU21" s="773"/>
      <c r="DV21" s="774"/>
      <c r="DW21" s="775"/>
      <c r="DX21" s="775"/>
      <c r="DY21" s="775"/>
      <c r="DZ21" s="776"/>
      <c r="EA21" s="207"/>
    </row>
    <row r="22" spans="1:131" s="208" customFormat="1" ht="26.25" customHeight="1">
      <c r="A22" s="214">
        <v>16</v>
      </c>
      <c r="B22" s="745"/>
      <c r="C22" s="746"/>
      <c r="D22" s="746"/>
      <c r="E22" s="746"/>
      <c r="F22" s="746"/>
      <c r="G22" s="746"/>
      <c r="H22" s="746"/>
      <c r="I22" s="746"/>
      <c r="J22" s="746"/>
      <c r="K22" s="746"/>
      <c r="L22" s="746"/>
      <c r="M22" s="746"/>
      <c r="N22" s="746"/>
      <c r="O22" s="746"/>
      <c r="P22" s="747"/>
      <c r="Q22" s="777"/>
      <c r="R22" s="778"/>
      <c r="S22" s="778"/>
      <c r="T22" s="778"/>
      <c r="U22" s="778"/>
      <c r="V22" s="778"/>
      <c r="W22" s="778"/>
      <c r="X22" s="778"/>
      <c r="Y22" s="778"/>
      <c r="Z22" s="778"/>
      <c r="AA22" s="778"/>
      <c r="AB22" s="778"/>
      <c r="AC22" s="778"/>
      <c r="AD22" s="778"/>
      <c r="AE22" s="779"/>
      <c r="AF22" s="751"/>
      <c r="AG22" s="752"/>
      <c r="AH22" s="752"/>
      <c r="AI22" s="752"/>
      <c r="AJ22" s="753"/>
      <c r="AK22" s="792"/>
      <c r="AL22" s="793"/>
      <c r="AM22" s="793"/>
      <c r="AN22" s="793"/>
      <c r="AO22" s="793"/>
      <c r="AP22" s="793"/>
      <c r="AQ22" s="793"/>
      <c r="AR22" s="793"/>
      <c r="AS22" s="793"/>
      <c r="AT22" s="793"/>
      <c r="AU22" s="794"/>
      <c r="AV22" s="794"/>
      <c r="AW22" s="794"/>
      <c r="AX22" s="794"/>
      <c r="AY22" s="795"/>
      <c r="AZ22" s="796" t="s">
        <v>369</v>
      </c>
      <c r="BA22" s="796"/>
      <c r="BB22" s="796"/>
      <c r="BC22" s="796"/>
      <c r="BD22" s="797"/>
      <c r="BE22" s="206"/>
      <c r="BF22" s="206"/>
      <c r="BG22" s="206"/>
      <c r="BH22" s="206"/>
      <c r="BI22" s="206"/>
      <c r="BJ22" s="206"/>
      <c r="BK22" s="206"/>
      <c r="BL22" s="206"/>
      <c r="BM22" s="206"/>
      <c r="BN22" s="206"/>
      <c r="BO22" s="206"/>
      <c r="BP22" s="206"/>
      <c r="BQ22" s="215">
        <v>16</v>
      </c>
      <c r="BR22" s="216"/>
      <c r="BS22" s="758"/>
      <c r="BT22" s="759"/>
      <c r="BU22" s="759"/>
      <c r="BV22" s="759"/>
      <c r="BW22" s="759"/>
      <c r="BX22" s="759"/>
      <c r="BY22" s="759"/>
      <c r="BZ22" s="759"/>
      <c r="CA22" s="759"/>
      <c r="CB22" s="759"/>
      <c r="CC22" s="759"/>
      <c r="CD22" s="759"/>
      <c r="CE22" s="759"/>
      <c r="CF22" s="759"/>
      <c r="CG22" s="760"/>
      <c r="CH22" s="771"/>
      <c r="CI22" s="772"/>
      <c r="CJ22" s="772"/>
      <c r="CK22" s="772"/>
      <c r="CL22" s="773"/>
      <c r="CM22" s="771"/>
      <c r="CN22" s="772"/>
      <c r="CO22" s="772"/>
      <c r="CP22" s="772"/>
      <c r="CQ22" s="773"/>
      <c r="CR22" s="771"/>
      <c r="CS22" s="772"/>
      <c r="CT22" s="772"/>
      <c r="CU22" s="772"/>
      <c r="CV22" s="773"/>
      <c r="CW22" s="771"/>
      <c r="CX22" s="772"/>
      <c r="CY22" s="772"/>
      <c r="CZ22" s="772"/>
      <c r="DA22" s="773"/>
      <c r="DB22" s="771"/>
      <c r="DC22" s="772"/>
      <c r="DD22" s="772"/>
      <c r="DE22" s="772"/>
      <c r="DF22" s="773"/>
      <c r="DG22" s="771"/>
      <c r="DH22" s="772"/>
      <c r="DI22" s="772"/>
      <c r="DJ22" s="772"/>
      <c r="DK22" s="773"/>
      <c r="DL22" s="771"/>
      <c r="DM22" s="772"/>
      <c r="DN22" s="772"/>
      <c r="DO22" s="772"/>
      <c r="DP22" s="773"/>
      <c r="DQ22" s="771"/>
      <c r="DR22" s="772"/>
      <c r="DS22" s="772"/>
      <c r="DT22" s="772"/>
      <c r="DU22" s="773"/>
      <c r="DV22" s="774"/>
      <c r="DW22" s="775"/>
      <c r="DX22" s="775"/>
      <c r="DY22" s="775"/>
      <c r="DZ22" s="776"/>
      <c r="EA22" s="207"/>
    </row>
    <row r="23" spans="1:131" s="208" customFormat="1" ht="26.25" customHeight="1" thickBot="1">
      <c r="A23" s="217" t="s">
        <v>370</v>
      </c>
      <c r="B23" s="780" t="s">
        <v>371</v>
      </c>
      <c r="C23" s="781"/>
      <c r="D23" s="781"/>
      <c r="E23" s="781"/>
      <c r="F23" s="781"/>
      <c r="G23" s="781"/>
      <c r="H23" s="781"/>
      <c r="I23" s="781"/>
      <c r="J23" s="781"/>
      <c r="K23" s="781"/>
      <c r="L23" s="781"/>
      <c r="M23" s="781"/>
      <c r="N23" s="781"/>
      <c r="O23" s="781"/>
      <c r="P23" s="782"/>
      <c r="Q23" s="783">
        <v>19815</v>
      </c>
      <c r="R23" s="784"/>
      <c r="S23" s="784"/>
      <c r="T23" s="784"/>
      <c r="U23" s="784"/>
      <c r="V23" s="784">
        <v>18866</v>
      </c>
      <c r="W23" s="784"/>
      <c r="X23" s="784"/>
      <c r="Y23" s="784"/>
      <c r="Z23" s="784"/>
      <c r="AA23" s="784">
        <v>949</v>
      </c>
      <c r="AB23" s="784"/>
      <c r="AC23" s="784"/>
      <c r="AD23" s="784"/>
      <c r="AE23" s="785"/>
      <c r="AF23" s="786">
        <v>746</v>
      </c>
      <c r="AG23" s="784"/>
      <c r="AH23" s="784"/>
      <c r="AI23" s="784"/>
      <c r="AJ23" s="787"/>
      <c r="AK23" s="788"/>
      <c r="AL23" s="789"/>
      <c r="AM23" s="789"/>
      <c r="AN23" s="789"/>
      <c r="AO23" s="789"/>
      <c r="AP23" s="784">
        <v>17632</v>
      </c>
      <c r="AQ23" s="784"/>
      <c r="AR23" s="784"/>
      <c r="AS23" s="784"/>
      <c r="AT23" s="784"/>
      <c r="AU23" s="790"/>
      <c r="AV23" s="790"/>
      <c r="AW23" s="790"/>
      <c r="AX23" s="790"/>
      <c r="AY23" s="791"/>
      <c r="AZ23" s="799" t="s">
        <v>112</v>
      </c>
      <c r="BA23" s="800"/>
      <c r="BB23" s="800"/>
      <c r="BC23" s="800"/>
      <c r="BD23" s="801"/>
      <c r="BE23" s="206"/>
      <c r="BF23" s="206"/>
      <c r="BG23" s="206"/>
      <c r="BH23" s="206"/>
      <c r="BI23" s="206"/>
      <c r="BJ23" s="206"/>
      <c r="BK23" s="206"/>
      <c r="BL23" s="206"/>
      <c r="BM23" s="206"/>
      <c r="BN23" s="206"/>
      <c r="BO23" s="206"/>
      <c r="BP23" s="206"/>
      <c r="BQ23" s="215">
        <v>17</v>
      </c>
      <c r="BR23" s="216"/>
      <c r="BS23" s="758"/>
      <c r="BT23" s="759"/>
      <c r="BU23" s="759"/>
      <c r="BV23" s="759"/>
      <c r="BW23" s="759"/>
      <c r="BX23" s="759"/>
      <c r="BY23" s="759"/>
      <c r="BZ23" s="759"/>
      <c r="CA23" s="759"/>
      <c r="CB23" s="759"/>
      <c r="CC23" s="759"/>
      <c r="CD23" s="759"/>
      <c r="CE23" s="759"/>
      <c r="CF23" s="759"/>
      <c r="CG23" s="760"/>
      <c r="CH23" s="771"/>
      <c r="CI23" s="772"/>
      <c r="CJ23" s="772"/>
      <c r="CK23" s="772"/>
      <c r="CL23" s="773"/>
      <c r="CM23" s="771"/>
      <c r="CN23" s="772"/>
      <c r="CO23" s="772"/>
      <c r="CP23" s="772"/>
      <c r="CQ23" s="773"/>
      <c r="CR23" s="771"/>
      <c r="CS23" s="772"/>
      <c r="CT23" s="772"/>
      <c r="CU23" s="772"/>
      <c r="CV23" s="773"/>
      <c r="CW23" s="771"/>
      <c r="CX23" s="772"/>
      <c r="CY23" s="772"/>
      <c r="CZ23" s="772"/>
      <c r="DA23" s="773"/>
      <c r="DB23" s="771"/>
      <c r="DC23" s="772"/>
      <c r="DD23" s="772"/>
      <c r="DE23" s="772"/>
      <c r="DF23" s="773"/>
      <c r="DG23" s="771"/>
      <c r="DH23" s="772"/>
      <c r="DI23" s="772"/>
      <c r="DJ23" s="772"/>
      <c r="DK23" s="773"/>
      <c r="DL23" s="771"/>
      <c r="DM23" s="772"/>
      <c r="DN23" s="772"/>
      <c r="DO23" s="772"/>
      <c r="DP23" s="773"/>
      <c r="DQ23" s="771"/>
      <c r="DR23" s="772"/>
      <c r="DS23" s="772"/>
      <c r="DT23" s="772"/>
      <c r="DU23" s="773"/>
      <c r="DV23" s="774"/>
      <c r="DW23" s="775"/>
      <c r="DX23" s="775"/>
      <c r="DY23" s="775"/>
      <c r="DZ23" s="776"/>
      <c r="EA23" s="207"/>
    </row>
    <row r="24" spans="1:131" s="208" customFormat="1" ht="26.25" customHeight="1">
      <c r="A24" s="798" t="s">
        <v>372</v>
      </c>
      <c r="B24" s="798"/>
      <c r="C24" s="798"/>
      <c r="D24" s="798"/>
      <c r="E24" s="798"/>
      <c r="F24" s="798"/>
      <c r="G24" s="798"/>
      <c r="H24" s="798"/>
      <c r="I24" s="798"/>
      <c r="J24" s="798"/>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798"/>
      <c r="AM24" s="798"/>
      <c r="AN24" s="798"/>
      <c r="AO24" s="798"/>
      <c r="AP24" s="798"/>
      <c r="AQ24" s="798"/>
      <c r="AR24" s="798"/>
      <c r="AS24" s="798"/>
      <c r="AT24" s="798"/>
      <c r="AU24" s="798"/>
      <c r="AV24" s="798"/>
      <c r="AW24" s="798"/>
      <c r="AX24" s="798"/>
      <c r="AY24" s="798"/>
      <c r="AZ24" s="205"/>
      <c r="BA24" s="205"/>
      <c r="BB24" s="205"/>
      <c r="BC24" s="205"/>
      <c r="BD24" s="205"/>
      <c r="BE24" s="206"/>
      <c r="BF24" s="206"/>
      <c r="BG24" s="206"/>
      <c r="BH24" s="206"/>
      <c r="BI24" s="206"/>
      <c r="BJ24" s="206"/>
      <c r="BK24" s="206"/>
      <c r="BL24" s="206"/>
      <c r="BM24" s="206"/>
      <c r="BN24" s="206"/>
      <c r="BO24" s="206"/>
      <c r="BP24" s="206"/>
      <c r="BQ24" s="215">
        <v>18</v>
      </c>
      <c r="BR24" s="216"/>
      <c r="BS24" s="758"/>
      <c r="BT24" s="759"/>
      <c r="BU24" s="759"/>
      <c r="BV24" s="759"/>
      <c r="BW24" s="759"/>
      <c r="BX24" s="759"/>
      <c r="BY24" s="759"/>
      <c r="BZ24" s="759"/>
      <c r="CA24" s="759"/>
      <c r="CB24" s="759"/>
      <c r="CC24" s="759"/>
      <c r="CD24" s="759"/>
      <c r="CE24" s="759"/>
      <c r="CF24" s="759"/>
      <c r="CG24" s="760"/>
      <c r="CH24" s="771"/>
      <c r="CI24" s="772"/>
      <c r="CJ24" s="772"/>
      <c r="CK24" s="772"/>
      <c r="CL24" s="773"/>
      <c r="CM24" s="771"/>
      <c r="CN24" s="772"/>
      <c r="CO24" s="772"/>
      <c r="CP24" s="772"/>
      <c r="CQ24" s="773"/>
      <c r="CR24" s="771"/>
      <c r="CS24" s="772"/>
      <c r="CT24" s="772"/>
      <c r="CU24" s="772"/>
      <c r="CV24" s="773"/>
      <c r="CW24" s="771"/>
      <c r="CX24" s="772"/>
      <c r="CY24" s="772"/>
      <c r="CZ24" s="772"/>
      <c r="DA24" s="773"/>
      <c r="DB24" s="771"/>
      <c r="DC24" s="772"/>
      <c r="DD24" s="772"/>
      <c r="DE24" s="772"/>
      <c r="DF24" s="773"/>
      <c r="DG24" s="771"/>
      <c r="DH24" s="772"/>
      <c r="DI24" s="772"/>
      <c r="DJ24" s="772"/>
      <c r="DK24" s="773"/>
      <c r="DL24" s="771"/>
      <c r="DM24" s="772"/>
      <c r="DN24" s="772"/>
      <c r="DO24" s="772"/>
      <c r="DP24" s="773"/>
      <c r="DQ24" s="771"/>
      <c r="DR24" s="772"/>
      <c r="DS24" s="772"/>
      <c r="DT24" s="772"/>
      <c r="DU24" s="773"/>
      <c r="DV24" s="774"/>
      <c r="DW24" s="775"/>
      <c r="DX24" s="775"/>
      <c r="DY24" s="775"/>
      <c r="DZ24" s="776"/>
      <c r="EA24" s="207"/>
    </row>
    <row r="25" spans="1:131" s="200" customFormat="1" ht="26.25" customHeight="1" thickBot="1">
      <c r="A25" s="739" t="s">
        <v>373</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05"/>
      <c r="BK25" s="205"/>
      <c r="BL25" s="205"/>
      <c r="BM25" s="205"/>
      <c r="BN25" s="205"/>
      <c r="BO25" s="218"/>
      <c r="BP25" s="218"/>
      <c r="BQ25" s="215">
        <v>19</v>
      </c>
      <c r="BR25" s="216"/>
      <c r="BS25" s="758"/>
      <c r="BT25" s="759"/>
      <c r="BU25" s="759"/>
      <c r="BV25" s="759"/>
      <c r="BW25" s="759"/>
      <c r="BX25" s="759"/>
      <c r="BY25" s="759"/>
      <c r="BZ25" s="759"/>
      <c r="CA25" s="759"/>
      <c r="CB25" s="759"/>
      <c r="CC25" s="759"/>
      <c r="CD25" s="759"/>
      <c r="CE25" s="759"/>
      <c r="CF25" s="759"/>
      <c r="CG25" s="760"/>
      <c r="CH25" s="771"/>
      <c r="CI25" s="772"/>
      <c r="CJ25" s="772"/>
      <c r="CK25" s="772"/>
      <c r="CL25" s="773"/>
      <c r="CM25" s="771"/>
      <c r="CN25" s="772"/>
      <c r="CO25" s="772"/>
      <c r="CP25" s="772"/>
      <c r="CQ25" s="773"/>
      <c r="CR25" s="771"/>
      <c r="CS25" s="772"/>
      <c r="CT25" s="772"/>
      <c r="CU25" s="772"/>
      <c r="CV25" s="773"/>
      <c r="CW25" s="771"/>
      <c r="CX25" s="772"/>
      <c r="CY25" s="772"/>
      <c r="CZ25" s="772"/>
      <c r="DA25" s="773"/>
      <c r="DB25" s="771"/>
      <c r="DC25" s="772"/>
      <c r="DD25" s="772"/>
      <c r="DE25" s="772"/>
      <c r="DF25" s="773"/>
      <c r="DG25" s="771"/>
      <c r="DH25" s="772"/>
      <c r="DI25" s="772"/>
      <c r="DJ25" s="772"/>
      <c r="DK25" s="773"/>
      <c r="DL25" s="771"/>
      <c r="DM25" s="772"/>
      <c r="DN25" s="772"/>
      <c r="DO25" s="772"/>
      <c r="DP25" s="773"/>
      <c r="DQ25" s="771"/>
      <c r="DR25" s="772"/>
      <c r="DS25" s="772"/>
      <c r="DT25" s="772"/>
      <c r="DU25" s="773"/>
      <c r="DV25" s="774"/>
      <c r="DW25" s="775"/>
      <c r="DX25" s="775"/>
      <c r="DY25" s="775"/>
      <c r="DZ25" s="776"/>
      <c r="EA25" s="199"/>
    </row>
    <row r="26" spans="1:131" s="200" customFormat="1" ht="26.25" customHeight="1">
      <c r="A26" s="730" t="s">
        <v>348</v>
      </c>
      <c r="B26" s="731"/>
      <c r="C26" s="731"/>
      <c r="D26" s="731"/>
      <c r="E26" s="731"/>
      <c r="F26" s="731"/>
      <c r="G26" s="731"/>
      <c r="H26" s="731"/>
      <c r="I26" s="731"/>
      <c r="J26" s="731"/>
      <c r="K26" s="731"/>
      <c r="L26" s="731"/>
      <c r="M26" s="731"/>
      <c r="N26" s="731"/>
      <c r="O26" s="731"/>
      <c r="P26" s="732"/>
      <c r="Q26" s="707" t="s">
        <v>374</v>
      </c>
      <c r="R26" s="708"/>
      <c r="S26" s="708"/>
      <c r="T26" s="708"/>
      <c r="U26" s="709"/>
      <c r="V26" s="707" t="s">
        <v>375</v>
      </c>
      <c r="W26" s="708"/>
      <c r="X26" s="708"/>
      <c r="Y26" s="708"/>
      <c r="Z26" s="709"/>
      <c r="AA26" s="707" t="s">
        <v>376</v>
      </c>
      <c r="AB26" s="708"/>
      <c r="AC26" s="708"/>
      <c r="AD26" s="708"/>
      <c r="AE26" s="708"/>
      <c r="AF26" s="802" t="s">
        <v>377</v>
      </c>
      <c r="AG26" s="803"/>
      <c r="AH26" s="803"/>
      <c r="AI26" s="803"/>
      <c r="AJ26" s="804"/>
      <c r="AK26" s="708" t="s">
        <v>378</v>
      </c>
      <c r="AL26" s="708"/>
      <c r="AM26" s="708"/>
      <c r="AN26" s="708"/>
      <c r="AO26" s="709"/>
      <c r="AP26" s="707" t="s">
        <v>379</v>
      </c>
      <c r="AQ26" s="708"/>
      <c r="AR26" s="708"/>
      <c r="AS26" s="708"/>
      <c r="AT26" s="709"/>
      <c r="AU26" s="707" t="s">
        <v>380</v>
      </c>
      <c r="AV26" s="708"/>
      <c r="AW26" s="708"/>
      <c r="AX26" s="708"/>
      <c r="AY26" s="709"/>
      <c r="AZ26" s="707" t="s">
        <v>381</v>
      </c>
      <c r="BA26" s="708"/>
      <c r="BB26" s="708"/>
      <c r="BC26" s="708"/>
      <c r="BD26" s="709"/>
      <c r="BE26" s="707" t="s">
        <v>355</v>
      </c>
      <c r="BF26" s="708"/>
      <c r="BG26" s="708"/>
      <c r="BH26" s="708"/>
      <c r="BI26" s="719"/>
      <c r="BJ26" s="205"/>
      <c r="BK26" s="205"/>
      <c r="BL26" s="205"/>
      <c r="BM26" s="205"/>
      <c r="BN26" s="205"/>
      <c r="BO26" s="218"/>
      <c r="BP26" s="218"/>
      <c r="BQ26" s="215">
        <v>20</v>
      </c>
      <c r="BR26" s="216"/>
      <c r="BS26" s="758"/>
      <c r="BT26" s="759"/>
      <c r="BU26" s="759"/>
      <c r="BV26" s="759"/>
      <c r="BW26" s="759"/>
      <c r="BX26" s="759"/>
      <c r="BY26" s="759"/>
      <c r="BZ26" s="759"/>
      <c r="CA26" s="759"/>
      <c r="CB26" s="759"/>
      <c r="CC26" s="759"/>
      <c r="CD26" s="759"/>
      <c r="CE26" s="759"/>
      <c r="CF26" s="759"/>
      <c r="CG26" s="760"/>
      <c r="CH26" s="771"/>
      <c r="CI26" s="772"/>
      <c r="CJ26" s="772"/>
      <c r="CK26" s="772"/>
      <c r="CL26" s="773"/>
      <c r="CM26" s="771"/>
      <c r="CN26" s="772"/>
      <c r="CO26" s="772"/>
      <c r="CP26" s="772"/>
      <c r="CQ26" s="773"/>
      <c r="CR26" s="771"/>
      <c r="CS26" s="772"/>
      <c r="CT26" s="772"/>
      <c r="CU26" s="772"/>
      <c r="CV26" s="773"/>
      <c r="CW26" s="771"/>
      <c r="CX26" s="772"/>
      <c r="CY26" s="772"/>
      <c r="CZ26" s="772"/>
      <c r="DA26" s="773"/>
      <c r="DB26" s="771"/>
      <c r="DC26" s="772"/>
      <c r="DD26" s="772"/>
      <c r="DE26" s="772"/>
      <c r="DF26" s="773"/>
      <c r="DG26" s="771"/>
      <c r="DH26" s="772"/>
      <c r="DI26" s="772"/>
      <c r="DJ26" s="772"/>
      <c r="DK26" s="773"/>
      <c r="DL26" s="771"/>
      <c r="DM26" s="772"/>
      <c r="DN26" s="772"/>
      <c r="DO26" s="772"/>
      <c r="DP26" s="773"/>
      <c r="DQ26" s="771"/>
      <c r="DR26" s="772"/>
      <c r="DS26" s="772"/>
      <c r="DT26" s="772"/>
      <c r="DU26" s="773"/>
      <c r="DV26" s="774"/>
      <c r="DW26" s="775"/>
      <c r="DX26" s="775"/>
      <c r="DY26" s="775"/>
      <c r="DZ26" s="776"/>
      <c r="EA26" s="199"/>
    </row>
    <row r="27" spans="1:131" s="200" customFormat="1" ht="26.25" customHeight="1" thickBot="1">
      <c r="A27" s="733"/>
      <c r="B27" s="734"/>
      <c r="C27" s="734"/>
      <c r="D27" s="734"/>
      <c r="E27" s="734"/>
      <c r="F27" s="734"/>
      <c r="G27" s="734"/>
      <c r="H27" s="734"/>
      <c r="I27" s="734"/>
      <c r="J27" s="734"/>
      <c r="K27" s="734"/>
      <c r="L27" s="734"/>
      <c r="M27" s="734"/>
      <c r="N27" s="734"/>
      <c r="O27" s="734"/>
      <c r="P27" s="735"/>
      <c r="Q27" s="710"/>
      <c r="R27" s="711"/>
      <c r="S27" s="711"/>
      <c r="T27" s="711"/>
      <c r="U27" s="712"/>
      <c r="V27" s="710"/>
      <c r="W27" s="711"/>
      <c r="X27" s="711"/>
      <c r="Y27" s="711"/>
      <c r="Z27" s="712"/>
      <c r="AA27" s="710"/>
      <c r="AB27" s="711"/>
      <c r="AC27" s="711"/>
      <c r="AD27" s="711"/>
      <c r="AE27" s="711"/>
      <c r="AF27" s="805"/>
      <c r="AG27" s="806"/>
      <c r="AH27" s="806"/>
      <c r="AI27" s="806"/>
      <c r="AJ27" s="807"/>
      <c r="AK27" s="711"/>
      <c r="AL27" s="711"/>
      <c r="AM27" s="711"/>
      <c r="AN27" s="711"/>
      <c r="AO27" s="712"/>
      <c r="AP27" s="710"/>
      <c r="AQ27" s="711"/>
      <c r="AR27" s="711"/>
      <c r="AS27" s="711"/>
      <c r="AT27" s="712"/>
      <c r="AU27" s="710"/>
      <c r="AV27" s="711"/>
      <c r="AW27" s="711"/>
      <c r="AX27" s="711"/>
      <c r="AY27" s="712"/>
      <c r="AZ27" s="710"/>
      <c r="BA27" s="711"/>
      <c r="BB27" s="711"/>
      <c r="BC27" s="711"/>
      <c r="BD27" s="712"/>
      <c r="BE27" s="710"/>
      <c r="BF27" s="711"/>
      <c r="BG27" s="711"/>
      <c r="BH27" s="711"/>
      <c r="BI27" s="720"/>
      <c r="BJ27" s="205"/>
      <c r="BK27" s="205"/>
      <c r="BL27" s="205"/>
      <c r="BM27" s="205"/>
      <c r="BN27" s="205"/>
      <c r="BO27" s="218"/>
      <c r="BP27" s="218"/>
      <c r="BQ27" s="215">
        <v>21</v>
      </c>
      <c r="BR27" s="216"/>
      <c r="BS27" s="758"/>
      <c r="BT27" s="759"/>
      <c r="BU27" s="759"/>
      <c r="BV27" s="759"/>
      <c r="BW27" s="759"/>
      <c r="BX27" s="759"/>
      <c r="BY27" s="759"/>
      <c r="BZ27" s="759"/>
      <c r="CA27" s="759"/>
      <c r="CB27" s="759"/>
      <c r="CC27" s="759"/>
      <c r="CD27" s="759"/>
      <c r="CE27" s="759"/>
      <c r="CF27" s="759"/>
      <c r="CG27" s="760"/>
      <c r="CH27" s="771"/>
      <c r="CI27" s="772"/>
      <c r="CJ27" s="772"/>
      <c r="CK27" s="772"/>
      <c r="CL27" s="773"/>
      <c r="CM27" s="771"/>
      <c r="CN27" s="772"/>
      <c r="CO27" s="772"/>
      <c r="CP27" s="772"/>
      <c r="CQ27" s="773"/>
      <c r="CR27" s="771"/>
      <c r="CS27" s="772"/>
      <c r="CT27" s="772"/>
      <c r="CU27" s="772"/>
      <c r="CV27" s="773"/>
      <c r="CW27" s="771"/>
      <c r="CX27" s="772"/>
      <c r="CY27" s="772"/>
      <c r="CZ27" s="772"/>
      <c r="DA27" s="773"/>
      <c r="DB27" s="771"/>
      <c r="DC27" s="772"/>
      <c r="DD27" s="772"/>
      <c r="DE27" s="772"/>
      <c r="DF27" s="773"/>
      <c r="DG27" s="771"/>
      <c r="DH27" s="772"/>
      <c r="DI27" s="772"/>
      <c r="DJ27" s="772"/>
      <c r="DK27" s="773"/>
      <c r="DL27" s="771"/>
      <c r="DM27" s="772"/>
      <c r="DN27" s="772"/>
      <c r="DO27" s="772"/>
      <c r="DP27" s="773"/>
      <c r="DQ27" s="771"/>
      <c r="DR27" s="772"/>
      <c r="DS27" s="772"/>
      <c r="DT27" s="772"/>
      <c r="DU27" s="773"/>
      <c r="DV27" s="774"/>
      <c r="DW27" s="775"/>
      <c r="DX27" s="775"/>
      <c r="DY27" s="775"/>
      <c r="DZ27" s="776"/>
      <c r="EA27" s="199"/>
    </row>
    <row r="28" spans="1:131" s="200" customFormat="1" ht="26.25" customHeight="1" thickTop="1">
      <c r="A28" s="219">
        <v>1</v>
      </c>
      <c r="B28" s="721" t="s">
        <v>382</v>
      </c>
      <c r="C28" s="722"/>
      <c r="D28" s="722"/>
      <c r="E28" s="722"/>
      <c r="F28" s="722"/>
      <c r="G28" s="722"/>
      <c r="H28" s="722"/>
      <c r="I28" s="722"/>
      <c r="J28" s="722"/>
      <c r="K28" s="722"/>
      <c r="L28" s="722"/>
      <c r="M28" s="722"/>
      <c r="N28" s="722"/>
      <c r="O28" s="722"/>
      <c r="P28" s="723"/>
      <c r="Q28" s="812">
        <v>5701</v>
      </c>
      <c r="R28" s="813"/>
      <c r="S28" s="813"/>
      <c r="T28" s="813"/>
      <c r="U28" s="813"/>
      <c r="V28" s="813">
        <v>5270</v>
      </c>
      <c r="W28" s="813"/>
      <c r="X28" s="813"/>
      <c r="Y28" s="813"/>
      <c r="Z28" s="813"/>
      <c r="AA28" s="813">
        <v>431</v>
      </c>
      <c r="AB28" s="813"/>
      <c r="AC28" s="813"/>
      <c r="AD28" s="813"/>
      <c r="AE28" s="814"/>
      <c r="AF28" s="815">
        <v>431</v>
      </c>
      <c r="AG28" s="813"/>
      <c r="AH28" s="813"/>
      <c r="AI28" s="813"/>
      <c r="AJ28" s="816"/>
      <c r="AK28" s="817">
        <v>441</v>
      </c>
      <c r="AL28" s="808"/>
      <c r="AM28" s="808"/>
      <c r="AN28" s="808"/>
      <c r="AO28" s="808"/>
      <c r="AP28" s="808" t="s">
        <v>542</v>
      </c>
      <c r="AQ28" s="808"/>
      <c r="AR28" s="808"/>
      <c r="AS28" s="808"/>
      <c r="AT28" s="808"/>
      <c r="AU28" s="808" t="s">
        <v>542</v>
      </c>
      <c r="AV28" s="808"/>
      <c r="AW28" s="808"/>
      <c r="AX28" s="808"/>
      <c r="AY28" s="808"/>
      <c r="AZ28" s="809" t="s">
        <v>542</v>
      </c>
      <c r="BA28" s="809"/>
      <c r="BB28" s="809"/>
      <c r="BC28" s="809"/>
      <c r="BD28" s="809"/>
      <c r="BE28" s="810"/>
      <c r="BF28" s="810"/>
      <c r="BG28" s="810"/>
      <c r="BH28" s="810"/>
      <c r="BI28" s="811"/>
      <c r="BJ28" s="205"/>
      <c r="BK28" s="205"/>
      <c r="BL28" s="205"/>
      <c r="BM28" s="205"/>
      <c r="BN28" s="205"/>
      <c r="BO28" s="218"/>
      <c r="BP28" s="218"/>
      <c r="BQ28" s="215">
        <v>22</v>
      </c>
      <c r="BR28" s="216"/>
      <c r="BS28" s="758"/>
      <c r="BT28" s="759"/>
      <c r="BU28" s="759"/>
      <c r="BV28" s="759"/>
      <c r="BW28" s="759"/>
      <c r="BX28" s="759"/>
      <c r="BY28" s="759"/>
      <c r="BZ28" s="759"/>
      <c r="CA28" s="759"/>
      <c r="CB28" s="759"/>
      <c r="CC28" s="759"/>
      <c r="CD28" s="759"/>
      <c r="CE28" s="759"/>
      <c r="CF28" s="759"/>
      <c r="CG28" s="760"/>
      <c r="CH28" s="771"/>
      <c r="CI28" s="772"/>
      <c r="CJ28" s="772"/>
      <c r="CK28" s="772"/>
      <c r="CL28" s="773"/>
      <c r="CM28" s="771"/>
      <c r="CN28" s="772"/>
      <c r="CO28" s="772"/>
      <c r="CP28" s="772"/>
      <c r="CQ28" s="773"/>
      <c r="CR28" s="771"/>
      <c r="CS28" s="772"/>
      <c r="CT28" s="772"/>
      <c r="CU28" s="772"/>
      <c r="CV28" s="773"/>
      <c r="CW28" s="771"/>
      <c r="CX28" s="772"/>
      <c r="CY28" s="772"/>
      <c r="CZ28" s="772"/>
      <c r="DA28" s="773"/>
      <c r="DB28" s="771"/>
      <c r="DC28" s="772"/>
      <c r="DD28" s="772"/>
      <c r="DE28" s="772"/>
      <c r="DF28" s="773"/>
      <c r="DG28" s="771"/>
      <c r="DH28" s="772"/>
      <c r="DI28" s="772"/>
      <c r="DJ28" s="772"/>
      <c r="DK28" s="773"/>
      <c r="DL28" s="771"/>
      <c r="DM28" s="772"/>
      <c r="DN28" s="772"/>
      <c r="DO28" s="772"/>
      <c r="DP28" s="773"/>
      <c r="DQ28" s="771"/>
      <c r="DR28" s="772"/>
      <c r="DS28" s="772"/>
      <c r="DT28" s="772"/>
      <c r="DU28" s="773"/>
      <c r="DV28" s="774"/>
      <c r="DW28" s="775"/>
      <c r="DX28" s="775"/>
      <c r="DY28" s="775"/>
      <c r="DZ28" s="776"/>
      <c r="EA28" s="199"/>
    </row>
    <row r="29" spans="1:131" s="200" customFormat="1" ht="26.25" customHeight="1">
      <c r="A29" s="219">
        <v>2</v>
      </c>
      <c r="B29" s="745" t="s">
        <v>383</v>
      </c>
      <c r="C29" s="746"/>
      <c r="D29" s="746"/>
      <c r="E29" s="746"/>
      <c r="F29" s="746"/>
      <c r="G29" s="746"/>
      <c r="H29" s="746"/>
      <c r="I29" s="746"/>
      <c r="J29" s="746"/>
      <c r="K29" s="746"/>
      <c r="L29" s="746"/>
      <c r="M29" s="746"/>
      <c r="N29" s="746"/>
      <c r="O29" s="746"/>
      <c r="P29" s="747"/>
      <c r="Q29" s="748">
        <v>3675</v>
      </c>
      <c r="R29" s="749"/>
      <c r="S29" s="749"/>
      <c r="T29" s="749"/>
      <c r="U29" s="749"/>
      <c r="V29" s="749">
        <v>3563</v>
      </c>
      <c r="W29" s="749"/>
      <c r="X29" s="749"/>
      <c r="Y29" s="749"/>
      <c r="Z29" s="749"/>
      <c r="AA29" s="749">
        <v>112</v>
      </c>
      <c r="AB29" s="749"/>
      <c r="AC29" s="749"/>
      <c r="AD29" s="749"/>
      <c r="AE29" s="750"/>
      <c r="AF29" s="751">
        <v>112</v>
      </c>
      <c r="AG29" s="752"/>
      <c r="AH29" s="752"/>
      <c r="AI29" s="752"/>
      <c r="AJ29" s="753"/>
      <c r="AK29" s="820">
        <v>489</v>
      </c>
      <c r="AL29" s="821"/>
      <c r="AM29" s="821"/>
      <c r="AN29" s="821"/>
      <c r="AO29" s="821"/>
      <c r="AP29" s="821" t="s">
        <v>543</v>
      </c>
      <c r="AQ29" s="821"/>
      <c r="AR29" s="821"/>
      <c r="AS29" s="821"/>
      <c r="AT29" s="821"/>
      <c r="AU29" s="821" t="s">
        <v>541</v>
      </c>
      <c r="AV29" s="821"/>
      <c r="AW29" s="821"/>
      <c r="AX29" s="821"/>
      <c r="AY29" s="821"/>
      <c r="AZ29" s="822" t="s">
        <v>542</v>
      </c>
      <c r="BA29" s="822"/>
      <c r="BB29" s="822"/>
      <c r="BC29" s="822"/>
      <c r="BD29" s="822"/>
      <c r="BE29" s="818"/>
      <c r="BF29" s="818"/>
      <c r="BG29" s="818"/>
      <c r="BH29" s="818"/>
      <c r="BI29" s="819"/>
      <c r="BJ29" s="205"/>
      <c r="BK29" s="205"/>
      <c r="BL29" s="205"/>
      <c r="BM29" s="205"/>
      <c r="BN29" s="205"/>
      <c r="BO29" s="218"/>
      <c r="BP29" s="218"/>
      <c r="BQ29" s="215">
        <v>23</v>
      </c>
      <c r="BR29" s="216"/>
      <c r="BS29" s="758"/>
      <c r="BT29" s="759"/>
      <c r="BU29" s="759"/>
      <c r="BV29" s="759"/>
      <c r="BW29" s="759"/>
      <c r="BX29" s="759"/>
      <c r="BY29" s="759"/>
      <c r="BZ29" s="759"/>
      <c r="CA29" s="759"/>
      <c r="CB29" s="759"/>
      <c r="CC29" s="759"/>
      <c r="CD29" s="759"/>
      <c r="CE29" s="759"/>
      <c r="CF29" s="759"/>
      <c r="CG29" s="760"/>
      <c r="CH29" s="771"/>
      <c r="CI29" s="772"/>
      <c r="CJ29" s="772"/>
      <c r="CK29" s="772"/>
      <c r="CL29" s="773"/>
      <c r="CM29" s="771"/>
      <c r="CN29" s="772"/>
      <c r="CO29" s="772"/>
      <c r="CP29" s="772"/>
      <c r="CQ29" s="773"/>
      <c r="CR29" s="771"/>
      <c r="CS29" s="772"/>
      <c r="CT29" s="772"/>
      <c r="CU29" s="772"/>
      <c r="CV29" s="773"/>
      <c r="CW29" s="771"/>
      <c r="CX29" s="772"/>
      <c r="CY29" s="772"/>
      <c r="CZ29" s="772"/>
      <c r="DA29" s="773"/>
      <c r="DB29" s="771"/>
      <c r="DC29" s="772"/>
      <c r="DD29" s="772"/>
      <c r="DE29" s="772"/>
      <c r="DF29" s="773"/>
      <c r="DG29" s="771"/>
      <c r="DH29" s="772"/>
      <c r="DI29" s="772"/>
      <c r="DJ29" s="772"/>
      <c r="DK29" s="773"/>
      <c r="DL29" s="771"/>
      <c r="DM29" s="772"/>
      <c r="DN29" s="772"/>
      <c r="DO29" s="772"/>
      <c r="DP29" s="773"/>
      <c r="DQ29" s="771"/>
      <c r="DR29" s="772"/>
      <c r="DS29" s="772"/>
      <c r="DT29" s="772"/>
      <c r="DU29" s="773"/>
      <c r="DV29" s="774"/>
      <c r="DW29" s="775"/>
      <c r="DX29" s="775"/>
      <c r="DY29" s="775"/>
      <c r="DZ29" s="776"/>
      <c r="EA29" s="199"/>
    </row>
    <row r="30" spans="1:131" s="200" customFormat="1" ht="26.25" customHeight="1">
      <c r="A30" s="219">
        <v>3</v>
      </c>
      <c r="B30" s="745" t="s">
        <v>384</v>
      </c>
      <c r="C30" s="746"/>
      <c r="D30" s="746"/>
      <c r="E30" s="746"/>
      <c r="F30" s="746"/>
      <c r="G30" s="746"/>
      <c r="H30" s="746"/>
      <c r="I30" s="746"/>
      <c r="J30" s="746"/>
      <c r="K30" s="746"/>
      <c r="L30" s="746"/>
      <c r="M30" s="746"/>
      <c r="N30" s="746"/>
      <c r="O30" s="746"/>
      <c r="P30" s="747"/>
      <c r="Q30" s="748">
        <v>362</v>
      </c>
      <c r="R30" s="749"/>
      <c r="S30" s="749"/>
      <c r="T30" s="749"/>
      <c r="U30" s="749"/>
      <c r="V30" s="749">
        <v>358</v>
      </c>
      <c r="W30" s="749"/>
      <c r="X30" s="749"/>
      <c r="Y30" s="749"/>
      <c r="Z30" s="749"/>
      <c r="AA30" s="749">
        <v>4</v>
      </c>
      <c r="AB30" s="749"/>
      <c r="AC30" s="749"/>
      <c r="AD30" s="749"/>
      <c r="AE30" s="750"/>
      <c r="AF30" s="751">
        <v>4</v>
      </c>
      <c r="AG30" s="752"/>
      <c r="AH30" s="752"/>
      <c r="AI30" s="752"/>
      <c r="AJ30" s="753"/>
      <c r="AK30" s="820">
        <v>155</v>
      </c>
      <c r="AL30" s="821"/>
      <c r="AM30" s="821"/>
      <c r="AN30" s="821"/>
      <c r="AO30" s="821"/>
      <c r="AP30" s="821" t="s">
        <v>544</v>
      </c>
      <c r="AQ30" s="821"/>
      <c r="AR30" s="821"/>
      <c r="AS30" s="821"/>
      <c r="AT30" s="821"/>
      <c r="AU30" s="821" t="s">
        <v>545</v>
      </c>
      <c r="AV30" s="821"/>
      <c r="AW30" s="821"/>
      <c r="AX30" s="821"/>
      <c r="AY30" s="821"/>
      <c r="AZ30" s="822" t="s">
        <v>542</v>
      </c>
      <c r="BA30" s="822"/>
      <c r="BB30" s="822"/>
      <c r="BC30" s="822"/>
      <c r="BD30" s="822"/>
      <c r="BE30" s="818"/>
      <c r="BF30" s="818"/>
      <c r="BG30" s="818"/>
      <c r="BH30" s="818"/>
      <c r="BI30" s="819"/>
      <c r="BJ30" s="205"/>
      <c r="BK30" s="205"/>
      <c r="BL30" s="205"/>
      <c r="BM30" s="205"/>
      <c r="BN30" s="205"/>
      <c r="BO30" s="218"/>
      <c r="BP30" s="218"/>
      <c r="BQ30" s="215">
        <v>24</v>
      </c>
      <c r="BR30" s="216"/>
      <c r="BS30" s="758"/>
      <c r="BT30" s="759"/>
      <c r="BU30" s="759"/>
      <c r="BV30" s="759"/>
      <c r="BW30" s="759"/>
      <c r="BX30" s="759"/>
      <c r="BY30" s="759"/>
      <c r="BZ30" s="759"/>
      <c r="CA30" s="759"/>
      <c r="CB30" s="759"/>
      <c r="CC30" s="759"/>
      <c r="CD30" s="759"/>
      <c r="CE30" s="759"/>
      <c r="CF30" s="759"/>
      <c r="CG30" s="760"/>
      <c r="CH30" s="771"/>
      <c r="CI30" s="772"/>
      <c r="CJ30" s="772"/>
      <c r="CK30" s="772"/>
      <c r="CL30" s="773"/>
      <c r="CM30" s="771"/>
      <c r="CN30" s="772"/>
      <c r="CO30" s="772"/>
      <c r="CP30" s="772"/>
      <c r="CQ30" s="773"/>
      <c r="CR30" s="771"/>
      <c r="CS30" s="772"/>
      <c r="CT30" s="772"/>
      <c r="CU30" s="772"/>
      <c r="CV30" s="773"/>
      <c r="CW30" s="771"/>
      <c r="CX30" s="772"/>
      <c r="CY30" s="772"/>
      <c r="CZ30" s="772"/>
      <c r="DA30" s="773"/>
      <c r="DB30" s="771"/>
      <c r="DC30" s="772"/>
      <c r="DD30" s="772"/>
      <c r="DE30" s="772"/>
      <c r="DF30" s="773"/>
      <c r="DG30" s="771"/>
      <c r="DH30" s="772"/>
      <c r="DI30" s="772"/>
      <c r="DJ30" s="772"/>
      <c r="DK30" s="773"/>
      <c r="DL30" s="771"/>
      <c r="DM30" s="772"/>
      <c r="DN30" s="772"/>
      <c r="DO30" s="772"/>
      <c r="DP30" s="773"/>
      <c r="DQ30" s="771"/>
      <c r="DR30" s="772"/>
      <c r="DS30" s="772"/>
      <c r="DT30" s="772"/>
      <c r="DU30" s="773"/>
      <c r="DV30" s="774"/>
      <c r="DW30" s="775"/>
      <c r="DX30" s="775"/>
      <c r="DY30" s="775"/>
      <c r="DZ30" s="776"/>
      <c r="EA30" s="199"/>
    </row>
    <row r="31" spans="1:131" s="200" customFormat="1" ht="26.25" customHeight="1">
      <c r="A31" s="219">
        <v>4</v>
      </c>
      <c r="B31" s="745" t="s">
        <v>385</v>
      </c>
      <c r="C31" s="746"/>
      <c r="D31" s="746"/>
      <c r="E31" s="746"/>
      <c r="F31" s="746"/>
      <c r="G31" s="746"/>
      <c r="H31" s="746"/>
      <c r="I31" s="746"/>
      <c r="J31" s="746"/>
      <c r="K31" s="746"/>
      <c r="L31" s="746"/>
      <c r="M31" s="746"/>
      <c r="N31" s="746"/>
      <c r="O31" s="746"/>
      <c r="P31" s="747"/>
      <c r="Q31" s="748">
        <v>947</v>
      </c>
      <c r="R31" s="749"/>
      <c r="S31" s="749"/>
      <c r="T31" s="749"/>
      <c r="U31" s="749"/>
      <c r="V31" s="749">
        <v>851</v>
      </c>
      <c r="W31" s="749"/>
      <c r="X31" s="749"/>
      <c r="Y31" s="749"/>
      <c r="Z31" s="749"/>
      <c r="AA31" s="749">
        <v>96</v>
      </c>
      <c r="AB31" s="749"/>
      <c r="AC31" s="749"/>
      <c r="AD31" s="749"/>
      <c r="AE31" s="750"/>
      <c r="AF31" s="751">
        <v>1240</v>
      </c>
      <c r="AG31" s="752"/>
      <c r="AH31" s="752"/>
      <c r="AI31" s="752"/>
      <c r="AJ31" s="753"/>
      <c r="AK31" s="820">
        <v>156</v>
      </c>
      <c r="AL31" s="821"/>
      <c r="AM31" s="821"/>
      <c r="AN31" s="821"/>
      <c r="AO31" s="821"/>
      <c r="AP31" s="821">
        <v>3124</v>
      </c>
      <c r="AQ31" s="821"/>
      <c r="AR31" s="821"/>
      <c r="AS31" s="821"/>
      <c r="AT31" s="821"/>
      <c r="AU31" s="821">
        <v>1153</v>
      </c>
      <c r="AV31" s="821"/>
      <c r="AW31" s="821"/>
      <c r="AX31" s="821"/>
      <c r="AY31" s="821"/>
      <c r="AZ31" s="822" t="s">
        <v>542</v>
      </c>
      <c r="BA31" s="822"/>
      <c r="BB31" s="822"/>
      <c r="BC31" s="822"/>
      <c r="BD31" s="822"/>
      <c r="BE31" s="818" t="s">
        <v>386</v>
      </c>
      <c r="BF31" s="818"/>
      <c r="BG31" s="818"/>
      <c r="BH31" s="818"/>
      <c r="BI31" s="819"/>
      <c r="BJ31" s="205"/>
      <c r="BK31" s="205"/>
      <c r="BL31" s="205"/>
      <c r="BM31" s="205"/>
      <c r="BN31" s="205"/>
      <c r="BO31" s="218"/>
      <c r="BP31" s="218"/>
      <c r="BQ31" s="215">
        <v>25</v>
      </c>
      <c r="BR31" s="216"/>
      <c r="BS31" s="758"/>
      <c r="BT31" s="759"/>
      <c r="BU31" s="759"/>
      <c r="BV31" s="759"/>
      <c r="BW31" s="759"/>
      <c r="BX31" s="759"/>
      <c r="BY31" s="759"/>
      <c r="BZ31" s="759"/>
      <c r="CA31" s="759"/>
      <c r="CB31" s="759"/>
      <c r="CC31" s="759"/>
      <c r="CD31" s="759"/>
      <c r="CE31" s="759"/>
      <c r="CF31" s="759"/>
      <c r="CG31" s="760"/>
      <c r="CH31" s="771"/>
      <c r="CI31" s="772"/>
      <c r="CJ31" s="772"/>
      <c r="CK31" s="772"/>
      <c r="CL31" s="773"/>
      <c r="CM31" s="771"/>
      <c r="CN31" s="772"/>
      <c r="CO31" s="772"/>
      <c r="CP31" s="772"/>
      <c r="CQ31" s="773"/>
      <c r="CR31" s="771"/>
      <c r="CS31" s="772"/>
      <c r="CT31" s="772"/>
      <c r="CU31" s="772"/>
      <c r="CV31" s="773"/>
      <c r="CW31" s="771"/>
      <c r="CX31" s="772"/>
      <c r="CY31" s="772"/>
      <c r="CZ31" s="772"/>
      <c r="DA31" s="773"/>
      <c r="DB31" s="771"/>
      <c r="DC31" s="772"/>
      <c r="DD31" s="772"/>
      <c r="DE31" s="772"/>
      <c r="DF31" s="773"/>
      <c r="DG31" s="771"/>
      <c r="DH31" s="772"/>
      <c r="DI31" s="772"/>
      <c r="DJ31" s="772"/>
      <c r="DK31" s="773"/>
      <c r="DL31" s="771"/>
      <c r="DM31" s="772"/>
      <c r="DN31" s="772"/>
      <c r="DO31" s="772"/>
      <c r="DP31" s="773"/>
      <c r="DQ31" s="771"/>
      <c r="DR31" s="772"/>
      <c r="DS31" s="772"/>
      <c r="DT31" s="772"/>
      <c r="DU31" s="773"/>
      <c r="DV31" s="774"/>
      <c r="DW31" s="775"/>
      <c r="DX31" s="775"/>
      <c r="DY31" s="775"/>
      <c r="DZ31" s="776"/>
      <c r="EA31" s="199"/>
    </row>
    <row r="32" spans="1:131" s="200" customFormat="1" ht="26.25" customHeight="1">
      <c r="A32" s="219">
        <v>5</v>
      </c>
      <c r="B32" s="745" t="s">
        <v>387</v>
      </c>
      <c r="C32" s="746"/>
      <c r="D32" s="746"/>
      <c r="E32" s="746"/>
      <c r="F32" s="746"/>
      <c r="G32" s="746"/>
      <c r="H32" s="746"/>
      <c r="I32" s="746"/>
      <c r="J32" s="746"/>
      <c r="K32" s="746"/>
      <c r="L32" s="746"/>
      <c r="M32" s="746"/>
      <c r="N32" s="746"/>
      <c r="O32" s="746"/>
      <c r="P32" s="747"/>
      <c r="Q32" s="748">
        <v>3799</v>
      </c>
      <c r="R32" s="749"/>
      <c r="S32" s="749"/>
      <c r="T32" s="749"/>
      <c r="U32" s="749"/>
      <c r="V32" s="749">
        <v>3620</v>
      </c>
      <c r="W32" s="749"/>
      <c r="X32" s="749"/>
      <c r="Y32" s="749"/>
      <c r="Z32" s="749"/>
      <c r="AA32" s="749">
        <v>179</v>
      </c>
      <c r="AB32" s="749"/>
      <c r="AC32" s="749"/>
      <c r="AD32" s="749"/>
      <c r="AE32" s="750"/>
      <c r="AF32" s="751">
        <v>430</v>
      </c>
      <c r="AG32" s="752"/>
      <c r="AH32" s="752"/>
      <c r="AI32" s="752"/>
      <c r="AJ32" s="753"/>
      <c r="AK32" s="820">
        <v>183</v>
      </c>
      <c r="AL32" s="821"/>
      <c r="AM32" s="821"/>
      <c r="AN32" s="821"/>
      <c r="AO32" s="821"/>
      <c r="AP32" s="821">
        <v>2646</v>
      </c>
      <c r="AQ32" s="821"/>
      <c r="AR32" s="821"/>
      <c r="AS32" s="821"/>
      <c r="AT32" s="821"/>
      <c r="AU32" s="821">
        <v>1225</v>
      </c>
      <c r="AV32" s="821"/>
      <c r="AW32" s="821"/>
      <c r="AX32" s="821"/>
      <c r="AY32" s="821"/>
      <c r="AZ32" s="822" t="s">
        <v>542</v>
      </c>
      <c r="BA32" s="822"/>
      <c r="BB32" s="822"/>
      <c r="BC32" s="822"/>
      <c r="BD32" s="822"/>
      <c r="BE32" s="818" t="s">
        <v>386</v>
      </c>
      <c r="BF32" s="818"/>
      <c r="BG32" s="818"/>
      <c r="BH32" s="818"/>
      <c r="BI32" s="819"/>
      <c r="BJ32" s="205"/>
      <c r="BK32" s="205"/>
      <c r="BL32" s="205"/>
      <c r="BM32" s="205"/>
      <c r="BN32" s="205"/>
      <c r="BO32" s="218"/>
      <c r="BP32" s="218"/>
      <c r="BQ32" s="215">
        <v>26</v>
      </c>
      <c r="BR32" s="216"/>
      <c r="BS32" s="758"/>
      <c r="BT32" s="759"/>
      <c r="BU32" s="759"/>
      <c r="BV32" s="759"/>
      <c r="BW32" s="759"/>
      <c r="BX32" s="759"/>
      <c r="BY32" s="759"/>
      <c r="BZ32" s="759"/>
      <c r="CA32" s="759"/>
      <c r="CB32" s="759"/>
      <c r="CC32" s="759"/>
      <c r="CD32" s="759"/>
      <c r="CE32" s="759"/>
      <c r="CF32" s="759"/>
      <c r="CG32" s="760"/>
      <c r="CH32" s="771"/>
      <c r="CI32" s="772"/>
      <c r="CJ32" s="772"/>
      <c r="CK32" s="772"/>
      <c r="CL32" s="773"/>
      <c r="CM32" s="771"/>
      <c r="CN32" s="772"/>
      <c r="CO32" s="772"/>
      <c r="CP32" s="772"/>
      <c r="CQ32" s="773"/>
      <c r="CR32" s="771"/>
      <c r="CS32" s="772"/>
      <c r="CT32" s="772"/>
      <c r="CU32" s="772"/>
      <c r="CV32" s="773"/>
      <c r="CW32" s="771"/>
      <c r="CX32" s="772"/>
      <c r="CY32" s="772"/>
      <c r="CZ32" s="772"/>
      <c r="DA32" s="773"/>
      <c r="DB32" s="771"/>
      <c r="DC32" s="772"/>
      <c r="DD32" s="772"/>
      <c r="DE32" s="772"/>
      <c r="DF32" s="773"/>
      <c r="DG32" s="771"/>
      <c r="DH32" s="772"/>
      <c r="DI32" s="772"/>
      <c r="DJ32" s="772"/>
      <c r="DK32" s="773"/>
      <c r="DL32" s="771"/>
      <c r="DM32" s="772"/>
      <c r="DN32" s="772"/>
      <c r="DO32" s="772"/>
      <c r="DP32" s="773"/>
      <c r="DQ32" s="771"/>
      <c r="DR32" s="772"/>
      <c r="DS32" s="772"/>
      <c r="DT32" s="772"/>
      <c r="DU32" s="773"/>
      <c r="DV32" s="774"/>
      <c r="DW32" s="775"/>
      <c r="DX32" s="775"/>
      <c r="DY32" s="775"/>
      <c r="DZ32" s="776"/>
      <c r="EA32" s="199"/>
    </row>
    <row r="33" spans="1:131" s="200" customFormat="1" ht="26.25" customHeight="1">
      <c r="A33" s="219">
        <v>6</v>
      </c>
      <c r="B33" s="745" t="s">
        <v>388</v>
      </c>
      <c r="C33" s="746"/>
      <c r="D33" s="746"/>
      <c r="E33" s="746"/>
      <c r="F33" s="746"/>
      <c r="G33" s="746"/>
      <c r="H33" s="746"/>
      <c r="I33" s="746"/>
      <c r="J33" s="746"/>
      <c r="K33" s="746"/>
      <c r="L33" s="746"/>
      <c r="M33" s="746"/>
      <c r="N33" s="746"/>
      <c r="O33" s="746"/>
      <c r="P33" s="747"/>
      <c r="Q33" s="748">
        <v>430</v>
      </c>
      <c r="R33" s="749"/>
      <c r="S33" s="749"/>
      <c r="T33" s="749"/>
      <c r="U33" s="749"/>
      <c r="V33" s="749">
        <v>415</v>
      </c>
      <c r="W33" s="749"/>
      <c r="X33" s="749"/>
      <c r="Y33" s="749"/>
      <c r="Z33" s="749"/>
      <c r="AA33" s="749">
        <v>15</v>
      </c>
      <c r="AB33" s="749"/>
      <c r="AC33" s="749"/>
      <c r="AD33" s="749"/>
      <c r="AE33" s="750"/>
      <c r="AF33" s="751">
        <v>16</v>
      </c>
      <c r="AG33" s="752"/>
      <c r="AH33" s="752"/>
      <c r="AI33" s="752"/>
      <c r="AJ33" s="753"/>
      <c r="AK33" s="820">
        <v>182</v>
      </c>
      <c r="AL33" s="821"/>
      <c r="AM33" s="821"/>
      <c r="AN33" s="821"/>
      <c r="AO33" s="821"/>
      <c r="AP33" s="821">
        <v>1835</v>
      </c>
      <c r="AQ33" s="821"/>
      <c r="AR33" s="821"/>
      <c r="AS33" s="821"/>
      <c r="AT33" s="821"/>
      <c r="AU33" s="821">
        <v>1787</v>
      </c>
      <c r="AV33" s="821"/>
      <c r="AW33" s="821"/>
      <c r="AX33" s="821"/>
      <c r="AY33" s="821"/>
      <c r="AZ33" s="822" t="s">
        <v>542</v>
      </c>
      <c r="BA33" s="822"/>
      <c r="BB33" s="822"/>
      <c r="BC33" s="822"/>
      <c r="BD33" s="822"/>
      <c r="BE33" s="818" t="s">
        <v>389</v>
      </c>
      <c r="BF33" s="818"/>
      <c r="BG33" s="818"/>
      <c r="BH33" s="818"/>
      <c r="BI33" s="819"/>
      <c r="BJ33" s="205"/>
      <c r="BK33" s="205"/>
      <c r="BL33" s="205"/>
      <c r="BM33" s="205"/>
      <c r="BN33" s="205"/>
      <c r="BO33" s="218"/>
      <c r="BP33" s="218"/>
      <c r="BQ33" s="215">
        <v>27</v>
      </c>
      <c r="BR33" s="216"/>
      <c r="BS33" s="758"/>
      <c r="BT33" s="759"/>
      <c r="BU33" s="759"/>
      <c r="BV33" s="759"/>
      <c r="BW33" s="759"/>
      <c r="BX33" s="759"/>
      <c r="BY33" s="759"/>
      <c r="BZ33" s="759"/>
      <c r="CA33" s="759"/>
      <c r="CB33" s="759"/>
      <c r="CC33" s="759"/>
      <c r="CD33" s="759"/>
      <c r="CE33" s="759"/>
      <c r="CF33" s="759"/>
      <c r="CG33" s="760"/>
      <c r="CH33" s="771"/>
      <c r="CI33" s="772"/>
      <c r="CJ33" s="772"/>
      <c r="CK33" s="772"/>
      <c r="CL33" s="773"/>
      <c r="CM33" s="771"/>
      <c r="CN33" s="772"/>
      <c r="CO33" s="772"/>
      <c r="CP33" s="772"/>
      <c r="CQ33" s="773"/>
      <c r="CR33" s="771"/>
      <c r="CS33" s="772"/>
      <c r="CT33" s="772"/>
      <c r="CU33" s="772"/>
      <c r="CV33" s="773"/>
      <c r="CW33" s="771"/>
      <c r="CX33" s="772"/>
      <c r="CY33" s="772"/>
      <c r="CZ33" s="772"/>
      <c r="DA33" s="773"/>
      <c r="DB33" s="771"/>
      <c r="DC33" s="772"/>
      <c r="DD33" s="772"/>
      <c r="DE33" s="772"/>
      <c r="DF33" s="773"/>
      <c r="DG33" s="771"/>
      <c r="DH33" s="772"/>
      <c r="DI33" s="772"/>
      <c r="DJ33" s="772"/>
      <c r="DK33" s="773"/>
      <c r="DL33" s="771"/>
      <c r="DM33" s="772"/>
      <c r="DN33" s="772"/>
      <c r="DO33" s="772"/>
      <c r="DP33" s="773"/>
      <c r="DQ33" s="771"/>
      <c r="DR33" s="772"/>
      <c r="DS33" s="772"/>
      <c r="DT33" s="772"/>
      <c r="DU33" s="773"/>
      <c r="DV33" s="774"/>
      <c r="DW33" s="775"/>
      <c r="DX33" s="775"/>
      <c r="DY33" s="775"/>
      <c r="DZ33" s="776"/>
      <c r="EA33" s="199"/>
    </row>
    <row r="34" spans="1:131" s="200" customFormat="1" ht="26.25" customHeight="1">
      <c r="A34" s="219">
        <v>7</v>
      </c>
      <c r="B34" s="745" t="s">
        <v>390</v>
      </c>
      <c r="C34" s="746"/>
      <c r="D34" s="746"/>
      <c r="E34" s="746"/>
      <c r="F34" s="746"/>
      <c r="G34" s="746"/>
      <c r="H34" s="746"/>
      <c r="I34" s="746"/>
      <c r="J34" s="746"/>
      <c r="K34" s="746"/>
      <c r="L34" s="746"/>
      <c r="M34" s="746"/>
      <c r="N34" s="746"/>
      <c r="O34" s="746"/>
      <c r="P34" s="747"/>
      <c r="Q34" s="748">
        <v>8</v>
      </c>
      <c r="R34" s="749"/>
      <c r="S34" s="749"/>
      <c r="T34" s="749"/>
      <c r="U34" s="749"/>
      <c r="V34" s="749">
        <v>8</v>
      </c>
      <c r="W34" s="749"/>
      <c r="X34" s="749"/>
      <c r="Y34" s="749"/>
      <c r="Z34" s="749"/>
      <c r="AA34" s="749">
        <v>0</v>
      </c>
      <c r="AB34" s="749"/>
      <c r="AC34" s="749"/>
      <c r="AD34" s="749"/>
      <c r="AE34" s="750"/>
      <c r="AF34" s="751">
        <v>0</v>
      </c>
      <c r="AG34" s="752"/>
      <c r="AH34" s="752"/>
      <c r="AI34" s="752"/>
      <c r="AJ34" s="753"/>
      <c r="AK34" s="820">
        <v>6</v>
      </c>
      <c r="AL34" s="821"/>
      <c r="AM34" s="821"/>
      <c r="AN34" s="821"/>
      <c r="AO34" s="821"/>
      <c r="AP34" s="821">
        <v>10</v>
      </c>
      <c r="AQ34" s="821"/>
      <c r="AR34" s="821"/>
      <c r="AS34" s="821"/>
      <c r="AT34" s="821"/>
      <c r="AU34" s="821">
        <v>9</v>
      </c>
      <c r="AV34" s="821"/>
      <c r="AW34" s="821"/>
      <c r="AX34" s="821"/>
      <c r="AY34" s="821"/>
      <c r="AZ34" s="822" t="s">
        <v>541</v>
      </c>
      <c r="BA34" s="822"/>
      <c r="BB34" s="822"/>
      <c r="BC34" s="822"/>
      <c r="BD34" s="822"/>
      <c r="BE34" s="818" t="s">
        <v>389</v>
      </c>
      <c r="BF34" s="818"/>
      <c r="BG34" s="818"/>
      <c r="BH34" s="818"/>
      <c r="BI34" s="819"/>
      <c r="BJ34" s="205"/>
      <c r="BK34" s="205"/>
      <c r="BL34" s="205"/>
      <c r="BM34" s="205"/>
      <c r="BN34" s="205"/>
      <c r="BO34" s="218"/>
      <c r="BP34" s="218"/>
      <c r="BQ34" s="215">
        <v>28</v>
      </c>
      <c r="BR34" s="216"/>
      <c r="BS34" s="758"/>
      <c r="BT34" s="759"/>
      <c r="BU34" s="759"/>
      <c r="BV34" s="759"/>
      <c r="BW34" s="759"/>
      <c r="BX34" s="759"/>
      <c r="BY34" s="759"/>
      <c r="BZ34" s="759"/>
      <c r="CA34" s="759"/>
      <c r="CB34" s="759"/>
      <c r="CC34" s="759"/>
      <c r="CD34" s="759"/>
      <c r="CE34" s="759"/>
      <c r="CF34" s="759"/>
      <c r="CG34" s="760"/>
      <c r="CH34" s="771"/>
      <c r="CI34" s="772"/>
      <c r="CJ34" s="772"/>
      <c r="CK34" s="772"/>
      <c r="CL34" s="773"/>
      <c r="CM34" s="771"/>
      <c r="CN34" s="772"/>
      <c r="CO34" s="772"/>
      <c r="CP34" s="772"/>
      <c r="CQ34" s="773"/>
      <c r="CR34" s="771"/>
      <c r="CS34" s="772"/>
      <c r="CT34" s="772"/>
      <c r="CU34" s="772"/>
      <c r="CV34" s="773"/>
      <c r="CW34" s="771"/>
      <c r="CX34" s="772"/>
      <c r="CY34" s="772"/>
      <c r="CZ34" s="772"/>
      <c r="DA34" s="773"/>
      <c r="DB34" s="771"/>
      <c r="DC34" s="772"/>
      <c r="DD34" s="772"/>
      <c r="DE34" s="772"/>
      <c r="DF34" s="773"/>
      <c r="DG34" s="771"/>
      <c r="DH34" s="772"/>
      <c r="DI34" s="772"/>
      <c r="DJ34" s="772"/>
      <c r="DK34" s="773"/>
      <c r="DL34" s="771"/>
      <c r="DM34" s="772"/>
      <c r="DN34" s="772"/>
      <c r="DO34" s="772"/>
      <c r="DP34" s="773"/>
      <c r="DQ34" s="771"/>
      <c r="DR34" s="772"/>
      <c r="DS34" s="772"/>
      <c r="DT34" s="772"/>
      <c r="DU34" s="773"/>
      <c r="DV34" s="774"/>
      <c r="DW34" s="775"/>
      <c r="DX34" s="775"/>
      <c r="DY34" s="775"/>
      <c r="DZ34" s="776"/>
      <c r="EA34" s="199"/>
    </row>
    <row r="35" spans="1:131" s="200" customFormat="1" ht="26.25" customHeight="1">
      <c r="A35" s="219">
        <v>8</v>
      </c>
      <c r="B35" s="745" t="s">
        <v>391</v>
      </c>
      <c r="C35" s="746"/>
      <c r="D35" s="746"/>
      <c r="E35" s="746"/>
      <c r="F35" s="746"/>
      <c r="G35" s="746"/>
      <c r="H35" s="746"/>
      <c r="I35" s="746"/>
      <c r="J35" s="746"/>
      <c r="K35" s="746"/>
      <c r="L35" s="746"/>
      <c r="M35" s="746"/>
      <c r="N35" s="746"/>
      <c r="O35" s="746"/>
      <c r="P35" s="747"/>
      <c r="Q35" s="748">
        <v>58</v>
      </c>
      <c r="R35" s="749"/>
      <c r="S35" s="749"/>
      <c r="T35" s="749"/>
      <c r="U35" s="749"/>
      <c r="V35" s="749">
        <v>38</v>
      </c>
      <c r="W35" s="749"/>
      <c r="X35" s="749"/>
      <c r="Y35" s="749"/>
      <c r="Z35" s="749"/>
      <c r="AA35" s="749">
        <v>20</v>
      </c>
      <c r="AB35" s="749"/>
      <c r="AC35" s="749"/>
      <c r="AD35" s="749"/>
      <c r="AE35" s="750"/>
      <c r="AF35" s="751">
        <v>20</v>
      </c>
      <c r="AG35" s="752"/>
      <c r="AH35" s="752"/>
      <c r="AI35" s="752"/>
      <c r="AJ35" s="753"/>
      <c r="AK35" s="820" t="s">
        <v>546</v>
      </c>
      <c r="AL35" s="821"/>
      <c r="AM35" s="821"/>
      <c r="AN35" s="821"/>
      <c r="AO35" s="821"/>
      <c r="AP35" s="821" t="s">
        <v>541</v>
      </c>
      <c r="AQ35" s="821"/>
      <c r="AR35" s="821"/>
      <c r="AS35" s="821"/>
      <c r="AT35" s="821"/>
      <c r="AU35" s="821" t="s">
        <v>552</v>
      </c>
      <c r="AV35" s="821"/>
      <c r="AW35" s="821"/>
      <c r="AX35" s="821"/>
      <c r="AY35" s="821"/>
      <c r="AZ35" s="822" t="s">
        <v>542</v>
      </c>
      <c r="BA35" s="822"/>
      <c r="BB35" s="822"/>
      <c r="BC35" s="822"/>
      <c r="BD35" s="822"/>
      <c r="BE35" s="818" t="s">
        <v>389</v>
      </c>
      <c r="BF35" s="818"/>
      <c r="BG35" s="818"/>
      <c r="BH35" s="818"/>
      <c r="BI35" s="819"/>
      <c r="BJ35" s="205"/>
      <c r="BK35" s="205"/>
      <c r="BL35" s="205"/>
      <c r="BM35" s="205"/>
      <c r="BN35" s="205"/>
      <c r="BO35" s="218"/>
      <c r="BP35" s="218"/>
      <c r="BQ35" s="215">
        <v>29</v>
      </c>
      <c r="BR35" s="216"/>
      <c r="BS35" s="758"/>
      <c r="BT35" s="759"/>
      <c r="BU35" s="759"/>
      <c r="BV35" s="759"/>
      <c r="BW35" s="759"/>
      <c r="BX35" s="759"/>
      <c r="BY35" s="759"/>
      <c r="BZ35" s="759"/>
      <c r="CA35" s="759"/>
      <c r="CB35" s="759"/>
      <c r="CC35" s="759"/>
      <c r="CD35" s="759"/>
      <c r="CE35" s="759"/>
      <c r="CF35" s="759"/>
      <c r="CG35" s="760"/>
      <c r="CH35" s="771"/>
      <c r="CI35" s="772"/>
      <c r="CJ35" s="772"/>
      <c r="CK35" s="772"/>
      <c r="CL35" s="773"/>
      <c r="CM35" s="771"/>
      <c r="CN35" s="772"/>
      <c r="CO35" s="772"/>
      <c r="CP35" s="772"/>
      <c r="CQ35" s="773"/>
      <c r="CR35" s="771"/>
      <c r="CS35" s="772"/>
      <c r="CT35" s="772"/>
      <c r="CU35" s="772"/>
      <c r="CV35" s="773"/>
      <c r="CW35" s="771"/>
      <c r="CX35" s="772"/>
      <c r="CY35" s="772"/>
      <c r="CZ35" s="772"/>
      <c r="DA35" s="773"/>
      <c r="DB35" s="771"/>
      <c r="DC35" s="772"/>
      <c r="DD35" s="772"/>
      <c r="DE35" s="772"/>
      <c r="DF35" s="773"/>
      <c r="DG35" s="771"/>
      <c r="DH35" s="772"/>
      <c r="DI35" s="772"/>
      <c r="DJ35" s="772"/>
      <c r="DK35" s="773"/>
      <c r="DL35" s="771"/>
      <c r="DM35" s="772"/>
      <c r="DN35" s="772"/>
      <c r="DO35" s="772"/>
      <c r="DP35" s="773"/>
      <c r="DQ35" s="771"/>
      <c r="DR35" s="772"/>
      <c r="DS35" s="772"/>
      <c r="DT35" s="772"/>
      <c r="DU35" s="773"/>
      <c r="DV35" s="774"/>
      <c r="DW35" s="775"/>
      <c r="DX35" s="775"/>
      <c r="DY35" s="775"/>
      <c r="DZ35" s="776"/>
      <c r="EA35" s="199"/>
    </row>
    <row r="36" spans="1:131" s="200" customFormat="1" ht="26.25" customHeight="1">
      <c r="A36" s="219">
        <v>9</v>
      </c>
      <c r="B36" s="745"/>
      <c r="C36" s="746"/>
      <c r="D36" s="746"/>
      <c r="E36" s="746"/>
      <c r="F36" s="746"/>
      <c r="G36" s="746"/>
      <c r="H36" s="746"/>
      <c r="I36" s="746"/>
      <c r="J36" s="746"/>
      <c r="K36" s="746"/>
      <c r="L36" s="746"/>
      <c r="M36" s="746"/>
      <c r="N36" s="746"/>
      <c r="O36" s="746"/>
      <c r="P36" s="747"/>
      <c r="Q36" s="748"/>
      <c r="R36" s="749"/>
      <c r="S36" s="749"/>
      <c r="T36" s="749"/>
      <c r="U36" s="749"/>
      <c r="V36" s="749"/>
      <c r="W36" s="749"/>
      <c r="X36" s="749"/>
      <c r="Y36" s="749"/>
      <c r="Z36" s="749"/>
      <c r="AA36" s="749"/>
      <c r="AB36" s="749"/>
      <c r="AC36" s="749"/>
      <c r="AD36" s="749"/>
      <c r="AE36" s="750"/>
      <c r="AF36" s="751"/>
      <c r="AG36" s="752"/>
      <c r="AH36" s="752"/>
      <c r="AI36" s="752"/>
      <c r="AJ36" s="753"/>
      <c r="AK36" s="820"/>
      <c r="AL36" s="821"/>
      <c r="AM36" s="821"/>
      <c r="AN36" s="821"/>
      <c r="AO36" s="821"/>
      <c r="AP36" s="821"/>
      <c r="AQ36" s="821"/>
      <c r="AR36" s="821"/>
      <c r="AS36" s="821"/>
      <c r="AT36" s="821"/>
      <c r="AU36" s="821"/>
      <c r="AV36" s="821"/>
      <c r="AW36" s="821"/>
      <c r="AX36" s="821"/>
      <c r="AY36" s="821"/>
      <c r="AZ36" s="822"/>
      <c r="BA36" s="822"/>
      <c r="BB36" s="822"/>
      <c r="BC36" s="822"/>
      <c r="BD36" s="822"/>
      <c r="BE36" s="818"/>
      <c r="BF36" s="818"/>
      <c r="BG36" s="818"/>
      <c r="BH36" s="818"/>
      <c r="BI36" s="819"/>
      <c r="BJ36" s="205"/>
      <c r="BK36" s="205"/>
      <c r="BL36" s="205"/>
      <c r="BM36" s="205"/>
      <c r="BN36" s="205"/>
      <c r="BO36" s="218"/>
      <c r="BP36" s="218"/>
      <c r="BQ36" s="215">
        <v>30</v>
      </c>
      <c r="BR36" s="216"/>
      <c r="BS36" s="758"/>
      <c r="BT36" s="759"/>
      <c r="BU36" s="759"/>
      <c r="BV36" s="759"/>
      <c r="BW36" s="759"/>
      <c r="BX36" s="759"/>
      <c r="BY36" s="759"/>
      <c r="BZ36" s="759"/>
      <c r="CA36" s="759"/>
      <c r="CB36" s="759"/>
      <c r="CC36" s="759"/>
      <c r="CD36" s="759"/>
      <c r="CE36" s="759"/>
      <c r="CF36" s="759"/>
      <c r="CG36" s="760"/>
      <c r="CH36" s="771"/>
      <c r="CI36" s="772"/>
      <c r="CJ36" s="772"/>
      <c r="CK36" s="772"/>
      <c r="CL36" s="773"/>
      <c r="CM36" s="771"/>
      <c r="CN36" s="772"/>
      <c r="CO36" s="772"/>
      <c r="CP36" s="772"/>
      <c r="CQ36" s="773"/>
      <c r="CR36" s="771"/>
      <c r="CS36" s="772"/>
      <c r="CT36" s="772"/>
      <c r="CU36" s="772"/>
      <c r="CV36" s="773"/>
      <c r="CW36" s="771"/>
      <c r="CX36" s="772"/>
      <c r="CY36" s="772"/>
      <c r="CZ36" s="772"/>
      <c r="DA36" s="773"/>
      <c r="DB36" s="771"/>
      <c r="DC36" s="772"/>
      <c r="DD36" s="772"/>
      <c r="DE36" s="772"/>
      <c r="DF36" s="773"/>
      <c r="DG36" s="771"/>
      <c r="DH36" s="772"/>
      <c r="DI36" s="772"/>
      <c r="DJ36" s="772"/>
      <c r="DK36" s="773"/>
      <c r="DL36" s="771"/>
      <c r="DM36" s="772"/>
      <c r="DN36" s="772"/>
      <c r="DO36" s="772"/>
      <c r="DP36" s="773"/>
      <c r="DQ36" s="771"/>
      <c r="DR36" s="772"/>
      <c r="DS36" s="772"/>
      <c r="DT36" s="772"/>
      <c r="DU36" s="773"/>
      <c r="DV36" s="774"/>
      <c r="DW36" s="775"/>
      <c r="DX36" s="775"/>
      <c r="DY36" s="775"/>
      <c r="DZ36" s="776"/>
      <c r="EA36" s="199"/>
    </row>
    <row r="37" spans="1:131" s="200" customFormat="1" ht="26.25" customHeight="1">
      <c r="A37" s="219">
        <v>10</v>
      </c>
      <c r="B37" s="745"/>
      <c r="C37" s="746"/>
      <c r="D37" s="746"/>
      <c r="E37" s="746"/>
      <c r="F37" s="746"/>
      <c r="G37" s="746"/>
      <c r="H37" s="746"/>
      <c r="I37" s="746"/>
      <c r="J37" s="746"/>
      <c r="K37" s="746"/>
      <c r="L37" s="746"/>
      <c r="M37" s="746"/>
      <c r="N37" s="746"/>
      <c r="O37" s="746"/>
      <c r="P37" s="747"/>
      <c r="Q37" s="748"/>
      <c r="R37" s="749"/>
      <c r="S37" s="749"/>
      <c r="T37" s="749"/>
      <c r="U37" s="749"/>
      <c r="V37" s="749"/>
      <c r="W37" s="749"/>
      <c r="X37" s="749"/>
      <c r="Y37" s="749"/>
      <c r="Z37" s="749"/>
      <c r="AA37" s="749"/>
      <c r="AB37" s="749"/>
      <c r="AC37" s="749"/>
      <c r="AD37" s="749"/>
      <c r="AE37" s="750"/>
      <c r="AF37" s="751"/>
      <c r="AG37" s="752"/>
      <c r="AH37" s="752"/>
      <c r="AI37" s="752"/>
      <c r="AJ37" s="753"/>
      <c r="AK37" s="820"/>
      <c r="AL37" s="821"/>
      <c r="AM37" s="821"/>
      <c r="AN37" s="821"/>
      <c r="AO37" s="821"/>
      <c r="AP37" s="821"/>
      <c r="AQ37" s="821"/>
      <c r="AR37" s="821"/>
      <c r="AS37" s="821"/>
      <c r="AT37" s="821"/>
      <c r="AU37" s="821"/>
      <c r="AV37" s="821"/>
      <c r="AW37" s="821"/>
      <c r="AX37" s="821"/>
      <c r="AY37" s="821"/>
      <c r="AZ37" s="822"/>
      <c r="BA37" s="822"/>
      <c r="BB37" s="822"/>
      <c r="BC37" s="822"/>
      <c r="BD37" s="822"/>
      <c r="BE37" s="818"/>
      <c r="BF37" s="818"/>
      <c r="BG37" s="818"/>
      <c r="BH37" s="818"/>
      <c r="BI37" s="819"/>
      <c r="BJ37" s="205"/>
      <c r="BK37" s="205"/>
      <c r="BL37" s="205"/>
      <c r="BM37" s="205"/>
      <c r="BN37" s="205"/>
      <c r="BO37" s="218"/>
      <c r="BP37" s="218"/>
      <c r="BQ37" s="215">
        <v>31</v>
      </c>
      <c r="BR37" s="216"/>
      <c r="BS37" s="758"/>
      <c r="BT37" s="759"/>
      <c r="BU37" s="759"/>
      <c r="BV37" s="759"/>
      <c r="BW37" s="759"/>
      <c r="BX37" s="759"/>
      <c r="BY37" s="759"/>
      <c r="BZ37" s="759"/>
      <c r="CA37" s="759"/>
      <c r="CB37" s="759"/>
      <c r="CC37" s="759"/>
      <c r="CD37" s="759"/>
      <c r="CE37" s="759"/>
      <c r="CF37" s="759"/>
      <c r="CG37" s="760"/>
      <c r="CH37" s="771"/>
      <c r="CI37" s="772"/>
      <c r="CJ37" s="772"/>
      <c r="CK37" s="772"/>
      <c r="CL37" s="773"/>
      <c r="CM37" s="771"/>
      <c r="CN37" s="772"/>
      <c r="CO37" s="772"/>
      <c r="CP37" s="772"/>
      <c r="CQ37" s="773"/>
      <c r="CR37" s="771"/>
      <c r="CS37" s="772"/>
      <c r="CT37" s="772"/>
      <c r="CU37" s="772"/>
      <c r="CV37" s="773"/>
      <c r="CW37" s="771"/>
      <c r="CX37" s="772"/>
      <c r="CY37" s="772"/>
      <c r="CZ37" s="772"/>
      <c r="DA37" s="773"/>
      <c r="DB37" s="771"/>
      <c r="DC37" s="772"/>
      <c r="DD37" s="772"/>
      <c r="DE37" s="772"/>
      <c r="DF37" s="773"/>
      <c r="DG37" s="771"/>
      <c r="DH37" s="772"/>
      <c r="DI37" s="772"/>
      <c r="DJ37" s="772"/>
      <c r="DK37" s="773"/>
      <c r="DL37" s="771"/>
      <c r="DM37" s="772"/>
      <c r="DN37" s="772"/>
      <c r="DO37" s="772"/>
      <c r="DP37" s="773"/>
      <c r="DQ37" s="771"/>
      <c r="DR37" s="772"/>
      <c r="DS37" s="772"/>
      <c r="DT37" s="772"/>
      <c r="DU37" s="773"/>
      <c r="DV37" s="774"/>
      <c r="DW37" s="775"/>
      <c r="DX37" s="775"/>
      <c r="DY37" s="775"/>
      <c r="DZ37" s="776"/>
      <c r="EA37" s="199"/>
    </row>
    <row r="38" spans="1:131" s="200" customFormat="1" ht="26.25" customHeight="1">
      <c r="A38" s="219">
        <v>11</v>
      </c>
      <c r="B38" s="745"/>
      <c r="C38" s="746"/>
      <c r="D38" s="746"/>
      <c r="E38" s="746"/>
      <c r="F38" s="746"/>
      <c r="G38" s="746"/>
      <c r="H38" s="746"/>
      <c r="I38" s="746"/>
      <c r="J38" s="746"/>
      <c r="K38" s="746"/>
      <c r="L38" s="746"/>
      <c r="M38" s="746"/>
      <c r="N38" s="746"/>
      <c r="O38" s="746"/>
      <c r="P38" s="747"/>
      <c r="Q38" s="748"/>
      <c r="R38" s="749"/>
      <c r="S38" s="749"/>
      <c r="T38" s="749"/>
      <c r="U38" s="749"/>
      <c r="V38" s="749"/>
      <c r="W38" s="749"/>
      <c r="X38" s="749"/>
      <c r="Y38" s="749"/>
      <c r="Z38" s="749"/>
      <c r="AA38" s="749"/>
      <c r="AB38" s="749"/>
      <c r="AC38" s="749"/>
      <c r="AD38" s="749"/>
      <c r="AE38" s="750"/>
      <c r="AF38" s="751"/>
      <c r="AG38" s="752"/>
      <c r="AH38" s="752"/>
      <c r="AI38" s="752"/>
      <c r="AJ38" s="753"/>
      <c r="AK38" s="820"/>
      <c r="AL38" s="821"/>
      <c r="AM38" s="821"/>
      <c r="AN38" s="821"/>
      <c r="AO38" s="821"/>
      <c r="AP38" s="821"/>
      <c r="AQ38" s="821"/>
      <c r="AR38" s="821"/>
      <c r="AS38" s="821"/>
      <c r="AT38" s="821"/>
      <c r="AU38" s="821"/>
      <c r="AV38" s="821"/>
      <c r="AW38" s="821"/>
      <c r="AX38" s="821"/>
      <c r="AY38" s="821"/>
      <c r="AZ38" s="822"/>
      <c r="BA38" s="822"/>
      <c r="BB38" s="822"/>
      <c r="BC38" s="822"/>
      <c r="BD38" s="822"/>
      <c r="BE38" s="818"/>
      <c r="BF38" s="818"/>
      <c r="BG38" s="818"/>
      <c r="BH38" s="818"/>
      <c r="BI38" s="819"/>
      <c r="BJ38" s="205"/>
      <c r="BK38" s="205"/>
      <c r="BL38" s="205"/>
      <c r="BM38" s="205"/>
      <c r="BN38" s="205"/>
      <c r="BO38" s="218"/>
      <c r="BP38" s="218"/>
      <c r="BQ38" s="215">
        <v>32</v>
      </c>
      <c r="BR38" s="216"/>
      <c r="BS38" s="758"/>
      <c r="BT38" s="759"/>
      <c r="BU38" s="759"/>
      <c r="BV38" s="759"/>
      <c r="BW38" s="759"/>
      <c r="BX38" s="759"/>
      <c r="BY38" s="759"/>
      <c r="BZ38" s="759"/>
      <c r="CA38" s="759"/>
      <c r="CB38" s="759"/>
      <c r="CC38" s="759"/>
      <c r="CD38" s="759"/>
      <c r="CE38" s="759"/>
      <c r="CF38" s="759"/>
      <c r="CG38" s="760"/>
      <c r="CH38" s="771"/>
      <c r="CI38" s="772"/>
      <c r="CJ38" s="772"/>
      <c r="CK38" s="772"/>
      <c r="CL38" s="773"/>
      <c r="CM38" s="771"/>
      <c r="CN38" s="772"/>
      <c r="CO38" s="772"/>
      <c r="CP38" s="772"/>
      <c r="CQ38" s="773"/>
      <c r="CR38" s="771"/>
      <c r="CS38" s="772"/>
      <c r="CT38" s="772"/>
      <c r="CU38" s="772"/>
      <c r="CV38" s="773"/>
      <c r="CW38" s="771"/>
      <c r="CX38" s="772"/>
      <c r="CY38" s="772"/>
      <c r="CZ38" s="772"/>
      <c r="DA38" s="773"/>
      <c r="DB38" s="771"/>
      <c r="DC38" s="772"/>
      <c r="DD38" s="772"/>
      <c r="DE38" s="772"/>
      <c r="DF38" s="773"/>
      <c r="DG38" s="771"/>
      <c r="DH38" s="772"/>
      <c r="DI38" s="772"/>
      <c r="DJ38" s="772"/>
      <c r="DK38" s="773"/>
      <c r="DL38" s="771"/>
      <c r="DM38" s="772"/>
      <c r="DN38" s="772"/>
      <c r="DO38" s="772"/>
      <c r="DP38" s="773"/>
      <c r="DQ38" s="771"/>
      <c r="DR38" s="772"/>
      <c r="DS38" s="772"/>
      <c r="DT38" s="772"/>
      <c r="DU38" s="773"/>
      <c r="DV38" s="774"/>
      <c r="DW38" s="775"/>
      <c r="DX38" s="775"/>
      <c r="DY38" s="775"/>
      <c r="DZ38" s="776"/>
      <c r="EA38" s="199"/>
    </row>
    <row r="39" spans="1:131" s="200" customFormat="1" ht="26.25" customHeight="1">
      <c r="A39" s="219">
        <v>12</v>
      </c>
      <c r="B39" s="745"/>
      <c r="C39" s="746"/>
      <c r="D39" s="746"/>
      <c r="E39" s="746"/>
      <c r="F39" s="746"/>
      <c r="G39" s="746"/>
      <c r="H39" s="746"/>
      <c r="I39" s="746"/>
      <c r="J39" s="746"/>
      <c r="K39" s="746"/>
      <c r="L39" s="746"/>
      <c r="M39" s="746"/>
      <c r="N39" s="746"/>
      <c r="O39" s="746"/>
      <c r="P39" s="747"/>
      <c r="Q39" s="748"/>
      <c r="R39" s="749"/>
      <c r="S39" s="749"/>
      <c r="T39" s="749"/>
      <c r="U39" s="749"/>
      <c r="V39" s="749"/>
      <c r="W39" s="749"/>
      <c r="X39" s="749"/>
      <c r="Y39" s="749"/>
      <c r="Z39" s="749"/>
      <c r="AA39" s="749"/>
      <c r="AB39" s="749"/>
      <c r="AC39" s="749"/>
      <c r="AD39" s="749"/>
      <c r="AE39" s="750"/>
      <c r="AF39" s="751"/>
      <c r="AG39" s="752"/>
      <c r="AH39" s="752"/>
      <c r="AI39" s="752"/>
      <c r="AJ39" s="753"/>
      <c r="AK39" s="820"/>
      <c r="AL39" s="821"/>
      <c r="AM39" s="821"/>
      <c r="AN39" s="821"/>
      <c r="AO39" s="821"/>
      <c r="AP39" s="821"/>
      <c r="AQ39" s="821"/>
      <c r="AR39" s="821"/>
      <c r="AS39" s="821"/>
      <c r="AT39" s="821"/>
      <c r="AU39" s="821"/>
      <c r="AV39" s="821"/>
      <c r="AW39" s="821"/>
      <c r="AX39" s="821"/>
      <c r="AY39" s="821"/>
      <c r="AZ39" s="822"/>
      <c r="BA39" s="822"/>
      <c r="BB39" s="822"/>
      <c r="BC39" s="822"/>
      <c r="BD39" s="822"/>
      <c r="BE39" s="818"/>
      <c r="BF39" s="818"/>
      <c r="BG39" s="818"/>
      <c r="BH39" s="818"/>
      <c r="BI39" s="819"/>
      <c r="BJ39" s="205"/>
      <c r="BK39" s="205"/>
      <c r="BL39" s="205"/>
      <c r="BM39" s="205"/>
      <c r="BN39" s="205"/>
      <c r="BO39" s="218"/>
      <c r="BP39" s="218"/>
      <c r="BQ39" s="215">
        <v>33</v>
      </c>
      <c r="BR39" s="216"/>
      <c r="BS39" s="758"/>
      <c r="BT39" s="759"/>
      <c r="BU39" s="759"/>
      <c r="BV39" s="759"/>
      <c r="BW39" s="759"/>
      <c r="BX39" s="759"/>
      <c r="BY39" s="759"/>
      <c r="BZ39" s="759"/>
      <c r="CA39" s="759"/>
      <c r="CB39" s="759"/>
      <c r="CC39" s="759"/>
      <c r="CD39" s="759"/>
      <c r="CE39" s="759"/>
      <c r="CF39" s="759"/>
      <c r="CG39" s="760"/>
      <c r="CH39" s="771"/>
      <c r="CI39" s="772"/>
      <c r="CJ39" s="772"/>
      <c r="CK39" s="772"/>
      <c r="CL39" s="773"/>
      <c r="CM39" s="771"/>
      <c r="CN39" s="772"/>
      <c r="CO39" s="772"/>
      <c r="CP39" s="772"/>
      <c r="CQ39" s="773"/>
      <c r="CR39" s="771"/>
      <c r="CS39" s="772"/>
      <c r="CT39" s="772"/>
      <c r="CU39" s="772"/>
      <c r="CV39" s="773"/>
      <c r="CW39" s="771"/>
      <c r="CX39" s="772"/>
      <c r="CY39" s="772"/>
      <c r="CZ39" s="772"/>
      <c r="DA39" s="773"/>
      <c r="DB39" s="771"/>
      <c r="DC39" s="772"/>
      <c r="DD39" s="772"/>
      <c r="DE39" s="772"/>
      <c r="DF39" s="773"/>
      <c r="DG39" s="771"/>
      <c r="DH39" s="772"/>
      <c r="DI39" s="772"/>
      <c r="DJ39" s="772"/>
      <c r="DK39" s="773"/>
      <c r="DL39" s="771"/>
      <c r="DM39" s="772"/>
      <c r="DN39" s="772"/>
      <c r="DO39" s="772"/>
      <c r="DP39" s="773"/>
      <c r="DQ39" s="771"/>
      <c r="DR39" s="772"/>
      <c r="DS39" s="772"/>
      <c r="DT39" s="772"/>
      <c r="DU39" s="773"/>
      <c r="DV39" s="774"/>
      <c r="DW39" s="775"/>
      <c r="DX39" s="775"/>
      <c r="DY39" s="775"/>
      <c r="DZ39" s="776"/>
      <c r="EA39" s="199"/>
    </row>
    <row r="40" spans="1:131" s="200" customFormat="1" ht="26.25" customHeight="1">
      <c r="A40" s="214">
        <v>13</v>
      </c>
      <c r="B40" s="745"/>
      <c r="C40" s="746"/>
      <c r="D40" s="746"/>
      <c r="E40" s="746"/>
      <c r="F40" s="746"/>
      <c r="G40" s="746"/>
      <c r="H40" s="746"/>
      <c r="I40" s="746"/>
      <c r="J40" s="746"/>
      <c r="K40" s="746"/>
      <c r="L40" s="746"/>
      <c r="M40" s="746"/>
      <c r="N40" s="746"/>
      <c r="O40" s="746"/>
      <c r="P40" s="747"/>
      <c r="Q40" s="748"/>
      <c r="R40" s="749"/>
      <c r="S40" s="749"/>
      <c r="T40" s="749"/>
      <c r="U40" s="749"/>
      <c r="V40" s="749"/>
      <c r="W40" s="749"/>
      <c r="X40" s="749"/>
      <c r="Y40" s="749"/>
      <c r="Z40" s="749"/>
      <c r="AA40" s="749"/>
      <c r="AB40" s="749"/>
      <c r="AC40" s="749"/>
      <c r="AD40" s="749"/>
      <c r="AE40" s="750"/>
      <c r="AF40" s="751"/>
      <c r="AG40" s="752"/>
      <c r="AH40" s="752"/>
      <c r="AI40" s="752"/>
      <c r="AJ40" s="753"/>
      <c r="AK40" s="820"/>
      <c r="AL40" s="821"/>
      <c r="AM40" s="821"/>
      <c r="AN40" s="821"/>
      <c r="AO40" s="821"/>
      <c r="AP40" s="821"/>
      <c r="AQ40" s="821"/>
      <c r="AR40" s="821"/>
      <c r="AS40" s="821"/>
      <c r="AT40" s="821"/>
      <c r="AU40" s="821"/>
      <c r="AV40" s="821"/>
      <c r="AW40" s="821"/>
      <c r="AX40" s="821"/>
      <c r="AY40" s="821"/>
      <c r="AZ40" s="822"/>
      <c r="BA40" s="822"/>
      <c r="BB40" s="822"/>
      <c r="BC40" s="822"/>
      <c r="BD40" s="822"/>
      <c r="BE40" s="818"/>
      <c r="BF40" s="818"/>
      <c r="BG40" s="818"/>
      <c r="BH40" s="818"/>
      <c r="BI40" s="819"/>
      <c r="BJ40" s="205"/>
      <c r="BK40" s="205"/>
      <c r="BL40" s="205"/>
      <c r="BM40" s="205"/>
      <c r="BN40" s="205"/>
      <c r="BO40" s="218"/>
      <c r="BP40" s="218"/>
      <c r="BQ40" s="215">
        <v>34</v>
      </c>
      <c r="BR40" s="216"/>
      <c r="BS40" s="758"/>
      <c r="BT40" s="759"/>
      <c r="BU40" s="759"/>
      <c r="BV40" s="759"/>
      <c r="BW40" s="759"/>
      <c r="BX40" s="759"/>
      <c r="BY40" s="759"/>
      <c r="BZ40" s="759"/>
      <c r="CA40" s="759"/>
      <c r="CB40" s="759"/>
      <c r="CC40" s="759"/>
      <c r="CD40" s="759"/>
      <c r="CE40" s="759"/>
      <c r="CF40" s="759"/>
      <c r="CG40" s="760"/>
      <c r="CH40" s="771"/>
      <c r="CI40" s="772"/>
      <c r="CJ40" s="772"/>
      <c r="CK40" s="772"/>
      <c r="CL40" s="773"/>
      <c r="CM40" s="771"/>
      <c r="CN40" s="772"/>
      <c r="CO40" s="772"/>
      <c r="CP40" s="772"/>
      <c r="CQ40" s="773"/>
      <c r="CR40" s="771"/>
      <c r="CS40" s="772"/>
      <c r="CT40" s="772"/>
      <c r="CU40" s="772"/>
      <c r="CV40" s="773"/>
      <c r="CW40" s="771"/>
      <c r="CX40" s="772"/>
      <c r="CY40" s="772"/>
      <c r="CZ40" s="772"/>
      <c r="DA40" s="773"/>
      <c r="DB40" s="771"/>
      <c r="DC40" s="772"/>
      <c r="DD40" s="772"/>
      <c r="DE40" s="772"/>
      <c r="DF40" s="773"/>
      <c r="DG40" s="771"/>
      <c r="DH40" s="772"/>
      <c r="DI40" s="772"/>
      <c r="DJ40" s="772"/>
      <c r="DK40" s="773"/>
      <c r="DL40" s="771"/>
      <c r="DM40" s="772"/>
      <c r="DN40" s="772"/>
      <c r="DO40" s="772"/>
      <c r="DP40" s="773"/>
      <c r="DQ40" s="771"/>
      <c r="DR40" s="772"/>
      <c r="DS40" s="772"/>
      <c r="DT40" s="772"/>
      <c r="DU40" s="773"/>
      <c r="DV40" s="774"/>
      <c r="DW40" s="775"/>
      <c r="DX40" s="775"/>
      <c r="DY40" s="775"/>
      <c r="DZ40" s="776"/>
      <c r="EA40" s="199"/>
    </row>
    <row r="41" spans="1:131" s="200" customFormat="1" ht="26.25" customHeight="1">
      <c r="A41" s="214">
        <v>14</v>
      </c>
      <c r="B41" s="745"/>
      <c r="C41" s="746"/>
      <c r="D41" s="746"/>
      <c r="E41" s="746"/>
      <c r="F41" s="746"/>
      <c r="G41" s="746"/>
      <c r="H41" s="746"/>
      <c r="I41" s="746"/>
      <c r="J41" s="746"/>
      <c r="K41" s="746"/>
      <c r="L41" s="746"/>
      <c r="M41" s="746"/>
      <c r="N41" s="746"/>
      <c r="O41" s="746"/>
      <c r="P41" s="747"/>
      <c r="Q41" s="748"/>
      <c r="R41" s="749"/>
      <c r="S41" s="749"/>
      <c r="T41" s="749"/>
      <c r="U41" s="749"/>
      <c r="V41" s="749"/>
      <c r="W41" s="749"/>
      <c r="X41" s="749"/>
      <c r="Y41" s="749"/>
      <c r="Z41" s="749"/>
      <c r="AA41" s="749"/>
      <c r="AB41" s="749"/>
      <c r="AC41" s="749"/>
      <c r="AD41" s="749"/>
      <c r="AE41" s="750"/>
      <c r="AF41" s="751"/>
      <c r="AG41" s="752"/>
      <c r="AH41" s="752"/>
      <c r="AI41" s="752"/>
      <c r="AJ41" s="753"/>
      <c r="AK41" s="820"/>
      <c r="AL41" s="821"/>
      <c r="AM41" s="821"/>
      <c r="AN41" s="821"/>
      <c r="AO41" s="821"/>
      <c r="AP41" s="821"/>
      <c r="AQ41" s="821"/>
      <c r="AR41" s="821"/>
      <c r="AS41" s="821"/>
      <c r="AT41" s="821"/>
      <c r="AU41" s="821"/>
      <c r="AV41" s="821"/>
      <c r="AW41" s="821"/>
      <c r="AX41" s="821"/>
      <c r="AY41" s="821"/>
      <c r="AZ41" s="822"/>
      <c r="BA41" s="822"/>
      <c r="BB41" s="822"/>
      <c r="BC41" s="822"/>
      <c r="BD41" s="822"/>
      <c r="BE41" s="818"/>
      <c r="BF41" s="818"/>
      <c r="BG41" s="818"/>
      <c r="BH41" s="818"/>
      <c r="BI41" s="819"/>
      <c r="BJ41" s="205"/>
      <c r="BK41" s="205"/>
      <c r="BL41" s="205"/>
      <c r="BM41" s="205"/>
      <c r="BN41" s="205"/>
      <c r="BO41" s="218"/>
      <c r="BP41" s="218"/>
      <c r="BQ41" s="215">
        <v>35</v>
      </c>
      <c r="BR41" s="216"/>
      <c r="BS41" s="758"/>
      <c r="BT41" s="759"/>
      <c r="BU41" s="759"/>
      <c r="BV41" s="759"/>
      <c r="BW41" s="759"/>
      <c r="BX41" s="759"/>
      <c r="BY41" s="759"/>
      <c r="BZ41" s="759"/>
      <c r="CA41" s="759"/>
      <c r="CB41" s="759"/>
      <c r="CC41" s="759"/>
      <c r="CD41" s="759"/>
      <c r="CE41" s="759"/>
      <c r="CF41" s="759"/>
      <c r="CG41" s="760"/>
      <c r="CH41" s="771"/>
      <c r="CI41" s="772"/>
      <c r="CJ41" s="772"/>
      <c r="CK41" s="772"/>
      <c r="CL41" s="773"/>
      <c r="CM41" s="771"/>
      <c r="CN41" s="772"/>
      <c r="CO41" s="772"/>
      <c r="CP41" s="772"/>
      <c r="CQ41" s="773"/>
      <c r="CR41" s="771"/>
      <c r="CS41" s="772"/>
      <c r="CT41" s="772"/>
      <c r="CU41" s="772"/>
      <c r="CV41" s="773"/>
      <c r="CW41" s="771"/>
      <c r="CX41" s="772"/>
      <c r="CY41" s="772"/>
      <c r="CZ41" s="772"/>
      <c r="DA41" s="773"/>
      <c r="DB41" s="771"/>
      <c r="DC41" s="772"/>
      <c r="DD41" s="772"/>
      <c r="DE41" s="772"/>
      <c r="DF41" s="773"/>
      <c r="DG41" s="771"/>
      <c r="DH41" s="772"/>
      <c r="DI41" s="772"/>
      <c r="DJ41" s="772"/>
      <c r="DK41" s="773"/>
      <c r="DL41" s="771"/>
      <c r="DM41" s="772"/>
      <c r="DN41" s="772"/>
      <c r="DO41" s="772"/>
      <c r="DP41" s="773"/>
      <c r="DQ41" s="771"/>
      <c r="DR41" s="772"/>
      <c r="DS41" s="772"/>
      <c r="DT41" s="772"/>
      <c r="DU41" s="773"/>
      <c r="DV41" s="774"/>
      <c r="DW41" s="775"/>
      <c r="DX41" s="775"/>
      <c r="DY41" s="775"/>
      <c r="DZ41" s="776"/>
      <c r="EA41" s="199"/>
    </row>
    <row r="42" spans="1:131" s="200" customFormat="1" ht="26.25" customHeight="1">
      <c r="A42" s="214">
        <v>15</v>
      </c>
      <c r="B42" s="745"/>
      <c r="C42" s="746"/>
      <c r="D42" s="746"/>
      <c r="E42" s="746"/>
      <c r="F42" s="746"/>
      <c r="G42" s="746"/>
      <c r="H42" s="746"/>
      <c r="I42" s="746"/>
      <c r="J42" s="746"/>
      <c r="K42" s="746"/>
      <c r="L42" s="746"/>
      <c r="M42" s="746"/>
      <c r="N42" s="746"/>
      <c r="O42" s="746"/>
      <c r="P42" s="747"/>
      <c r="Q42" s="748"/>
      <c r="R42" s="749"/>
      <c r="S42" s="749"/>
      <c r="T42" s="749"/>
      <c r="U42" s="749"/>
      <c r="V42" s="749"/>
      <c r="W42" s="749"/>
      <c r="X42" s="749"/>
      <c r="Y42" s="749"/>
      <c r="Z42" s="749"/>
      <c r="AA42" s="749"/>
      <c r="AB42" s="749"/>
      <c r="AC42" s="749"/>
      <c r="AD42" s="749"/>
      <c r="AE42" s="750"/>
      <c r="AF42" s="751"/>
      <c r="AG42" s="752"/>
      <c r="AH42" s="752"/>
      <c r="AI42" s="752"/>
      <c r="AJ42" s="753"/>
      <c r="AK42" s="820"/>
      <c r="AL42" s="821"/>
      <c r="AM42" s="821"/>
      <c r="AN42" s="821"/>
      <c r="AO42" s="821"/>
      <c r="AP42" s="821"/>
      <c r="AQ42" s="821"/>
      <c r="AR42" s="821"/>
      <c r="AS42" s="821"/>
      <c r="AT42" s="821"/>
      <c r="AU42" s="821"/>
      <c r="AV42" s="821"/>
      <c r="AW42" s="821"/>
      <c r="AX42" s="821"/>
      <c r="AY42" s="821"/>
      <c r="AZ42" s="822"/>
      <c r="BA42" s="822"/>
      <c r="BB42" s="822"/>
      <c r="BC42" s="822"/>
      <c r="BD42" s="822"/>
      <c r="BE42" s="818"/>
      <c r="BF42" s="818"/>
      <c r="BG42" s="818"/>
      <c r="BH42" s="818"/>
      <c r="BI42" s="819"/>
      <c r="BJ42" s="205"/>
      <c r="BK42" s="205"/>
      <c r="BL42" s="205"/>
      <c r="BM42" s="205"/>
      <c r="BN42" s="205"/>
      <c r="BO42" s="218"/>
      <c r="BP42" s="218"/>
      <c r="BQ42" s="215">
        <v>36</v>
      </c>
      <c r="BR42" s="216"/>
      <c r="BS42" s="758"/>
      <c r="BT42" s="759"/>
      <c r="BU42" s="759"/>
      <c r="BV42" s="759"/>
      <c r="BW42" s="759"/>
      <c r="BX42" s="759"/>
      <c r="BY42" s="759"/>
      <c r="BZ42" s="759"/>
      <c r="CA42" s="759"/>
      <c r="CB42" s="759"/>
      <c r="CC42" s="759"/>
      <c r="CD42" s="759"/>
      <c r="CE42" s="759"/>
      <c r="CF42" s="759"/>
      <c r="CG42" s="760"/>
      <c r="CH42" s="771"/>
      <c r="CI42" s="772"/>
      <c r="CJ42" s="772"/>
      <c r="CK42" s="772"/>
      <c r="CL42" s="773"/>
      <c r="CM42" s="771"/>
      <c r="CN42" s="772"/>
      <c r="CO42" s="772"/>
      <c r="CP42" s="772"/>
      <c r="CQ42" s="773"/>
      <c r="CR42" s="771"/>
      <c r="CS42" s="772"/>
      <c r="CT42" s="772"/>
      <c r="CU42" s="772"/>
      <c r="CV42" s="773"/>
      <c r="CW42" s="771"/>
      <c r="CX42" s="772"/>
      <c r="CY42" s="772"/>
      <c r="CZ42" s="772"/>
      <c r="DA42" s="773"/>
      <c r="DB42" s="771"/>
      <c r="DC42" s="772"/>
      <c r="DD42" s="772"/>
      <c r="DE42" s="772"/>
      <c r="DF42" s="773"/>
      <c r="DG42" s="771"/>
      <c r="DH42" s="772"/>
      <c r="DI42" s="772"/>
      <c r="DJ42" s="772"/>
      <c r="DK42" s="773"/>
      <c r="DL42" s="771"/>
      <c r="DM42" s="772"/>
      <c r="DN42" s="772"/>
      <c r="DO42" s="772"/>
      <c r="DP42" s="773"/>
      <c r="DQ42" s="771"/>
      <c r="DR42" s="772"/>
      <c r="DS42" s="772"/>
      <c r="DT42" s="772"/>
      <c r="DU42" s="773"/>
      <c r="DV42" s="774"/>
      <c r="DW42" s="775"/>
      <c r="DX42" s="775"/>
      <c r="DY42" s="775"/>
      <c r="DZ42" s="776"/>
      <c r="EA42" s="199"/>
    </row>
    <row r="43" spans="1:131" s="200" customFormat="1" ht="26.25" customHeight="1">
      <c r="A43" s="214">
        <v>16</v>
      </c>
      <c r="B43" s="745"/>
      <c r="C43" s="746"/>
      <c r="D43" s="746"/>
      <c r="E43" s="746"/>
      <c r="F43" s="746"/>
      <c r="G43" s="746"/>
      <c r="H43" s="746"/>
      <c r="I43" s="746"/>
      <c r="J43" s="746"/>
      <c r="K43" s="746"/>
      <c r="L43" s="746"/>
      <c r="M43" s="746"/>
      <c r="N43" s="746"/>
      <c r="O43" s="746"/>
      <c r="P43" s="747"/>
      <c r="Q43" s="748"/>
      <c r="R43" s="749"/>
      <c r="S43" s="749"/>
      <c r="T43" s="749"/>
      <c r="U43" s="749"/>
      <c r="V43" s="749"/>
      <c r="W43" s="749"/>
      <c r="X43" s="749"/>
      <c r="Y43" s="749"/>
      <c r="Z43" s="749"/>
      <c r="AA43" s="749"/>
      <c r="AB43" s="749"/>
      <c r="AC43" s="749"/>
      <c r="AD43" s="749"/>
      <c r="AE43" s="750"/>
      <c r="AF43" s="751"/>
      <c r="AG43" s="752"/>
      <c r="AH43" s="752"/>
      <c r="AI43" s="752"/>
      <c r="AJ43" s="753"/>
      <c r="AK43" s="820"/>
      <c r="AL43" s="821"/>
      <c r="AM43" s="821"/>
      <c r="AN43" s="821"/>
      <c r="AO43" s="821"/>
      <c r="AP43" s="821"/>
      <c r="AQ43" s="821"/>
      <c r="AR43" s="821"/>
      <c r="AS43" s="821"/>
      <c r="AT43" s="821"/>
      <c r="AU43" s="821"/>
      <c r="AV43" s="821"/>
      <c r="AW43" s="821"/>
      <c r="AX43" s="821"/>
      <c r="AY43" s="821"/>
      <c r="AZ43" s="822"/>
      <c r="BA43" s="822"/>
      <c r="BB43" s="822"/>
      <c r="BC43" s="822"/>
      <c r="BD43" s="822"/>
      <c r="BE43" s="818"/>
      <c r="BF43" s="818"/>
      <c r="BG43" s="818"/>
      <c r="BH43" s="818"/>
      <c r="BI43" s="819"/>
      <c r="BJ43" s="205"/>
      <c r="BK43" s="205"/>
      <c r="BL43" s="205"/>
      <c r="BM43" s="205"/>
      <c r="BN43" s="205"/>
      <c r="BO43" s="218"/>
      <c r="BP43" s="218"/>
      <c r="BQ43" s="215">
        <v>37</v>
      </c>
      <c r="BR43" s="216"/>
      <c r="BS43" s="758"/>
      <c r="BT43" s="759"/>
      <c r="BU43" s="759"/>
      <c r="BV43" s="759"/>
      <c r="BW43" s="759"/>
      <c r="BX43" s="759"/>
      <c r="BY43" s="759"/>
      <c r="BZ43" s="759"/>
      <c r="CA43" s="759"/>
      <c r="CB43" s="759"/>
      <c r="CC43" s="759"/>
      <c r="CD43" s="759"/>
      <c r="CE43" s="759"/>
      <c r="CF43" s="759"/>
      <c r="CG43" s="760"/>
      <c r="CH43" s="771"/>
      <c r="CI43" s="772"/>
      <c r="CJ43" s="772"/>
      <c r="CK43" s="772"/>
      <c r="CL43" s="773"/>
      <c r="CM43" s="771"/>
      <c r="CN43" s="772"/>
      <c r="CO43" s="772"/>
      <c r="CP43" s="772"/>
      <c r="CQ43" s="773"/>
      <c r="CR43" s="771"/>
      <c r="CS43" s="772"/>
      <c r="CT43" s="772"/>
      <c r="CU43" s="772"/>
      <c r="CV43" s="773"/>
      <c r="CW43" s="771"/>
      <c r="CX43" s="772"/>
      <c r="CY43" s="772"/>
      <c r="CZ43" s="772"/>
      <c r="DA43" s="773"/>
      <c r="DB43" s="771"/>
      <c r="DC43" s="772"/>
      <c r="DD43" s="772"/>
      <c r="DE43" s="772"/>
      <c r="DF43" s="773"/>
      <c r="DG43" s="771"/>
      <c r="DH43" s="772"/>
      <c r="DI43" s="772"/>
      <c r="DJ43" s="772"/>
      <c r="DK43" s="773"/>
      <c r="DL43" s="771"/>
      <c r="DM43" s="772"/>
      <c r="DN43" s="772"/>
      <c r="DO43" s="772"/>
      <c r="DP43" s="773"/>
      <c r="DQ43" s="771"/>
      <c r="DR43" s="772"/>
      <c r="DS43" s="772"/>
      <c r="DT43" s="772"/>
      <c r="DU43" s="773"/>
      <c r="DV43" s="774"/>
      <c r="DW43" s="775"/>
      <c r="DX43" s="775"/>
      <c r="DY43" s="775"/>
      <c r="DZ43" s="776"/>
      <c r="EA43" s="199"/>
    </row>
    <row r="44" spans="1:131" s="200" customFormat="1" ht="26.25" customHeight="1">
      <c r="A44" s="214">
        <v>17</v>
      </c>
      <c r="B44" s="745"/>
      <c r="C44" s="746"/>
      <c r="D44" s="746"/>
      <c r="E44" s="746"/>
      <c r="F44" s="746"/>
      <c r="G44" s="746"/>
      <c r="H44" s="746"/>
      <c r="I44" s="746"/>
      <c r="J44" s="746"/>
      <c r="K44" s="746"/>
      <c r="L44" s="746"/>
      <c r="M44" s="746"/>
      <c r="N44" s="746"/>
      <c r="O44" s="746"/>
      <c r="P44" s="747"/>
      <c r="Q44" s="748"/>
      <c r="R44" s="749"/>
      <c r="S44" s="749"/>
      <c r="T44" s="749"/>
      <c r="U44" s="749"/>
      <c r="V44" s="749"/>
      <c r="W44" s="749"/>
      <c r="X44" s="749"/>
      <c r="Y44" s="749"/>
      <c r="Z44" s="749"/>
      <c r="AA44" s="749"/>
      <c r="AB44" s="749"/>
      <c r="AC44" s="749"/>
      <c r="AD44" s="749"/>
      <c r="AE44" s="750"/>
      <c r="AF44" s="751"/>
      <c r="AG44" s="752"/>
      <c r="AH44" s="752"/>
      <c r="AI44" s="752"/>
      <c r="AJ44" s="753"/>
      <c r="AK44" s="820"/>
      <c r="AL44" s="821"/>
      <c r="AM44" s="821"/>
      <c r="AN44" s="821"/>
      <c r="AO44" s="821"/>
      <c r="AP44" s="821"/>
      <c r="AQ44" s="821"/>
      <c r="AR44" s="821"/>
      <c r="AS44" s="821"/>
      <c r="AT44" s="821"/>
      <c r="AU44" s="821"/>
      <c r="AV44" s="821"/>
      <c r="AW44" s="821"/>
      <c r="AX44" s="821"/>
      <c r="AY44" s="821"/>
      <c r="AZ44" s="822"/>
      <c r="BA44" s="822"/>
      <c r="BB44" s="822"/>
      <c r="BC44" s="822"/>
      <c r="BD44" s="822"/>
      <c r="BE44" s="818"/>
      <c r="BF44" s="818"/>
      <c r="BG44" s="818"/>
      <c r="BH44" s="818"/>
      <c r="BI44" s="819"/>
      <c r="BJ44" s="205"/>
      <c r="BK44" s="205"/>
      <c r="BL44" s="205"/>
      <c r="BM44" s="205"/>
      <c r="BN44" s="205"/>
      <c r="BO44" s="218"/>
      <c r="BP44" s="218"/>
      <c r="BQ44" s="215">
        <v>38</v>
      </c>
      <c r="BR44" s="216"/>
      <c r="BS44" s="758"/>
      <c r="BT44" s="759"/>
      <c r="BU44" s="759"/>
      <c r="BV44" s="759"/>
      <c r="BW44" s="759"/>
      <c r="BX44" s="759"/>
      <c r="BY44" s="759"/>
      <c r="BZ44" s="759"/>
      <c r="CA44" s="759"/>
      <c r="CB44" s="759"/>
      <c r="CC44" s="759"/>
      <c r="CD44" s="759"/>
      <c r="CE44" s="759"/>
      <c r="CF44" s="759"/>
      <c r="CG44" s="760"/>
      <c r="CH44" s="771"/>
      <c r="CI44" s="772"/>
      <c r="CJ44" s="772"/>
      <c r="CK44" s="772"/>
      <c r="CL44" s="773"/>
      <c r="CM44" s="771"/>
      <c r="CN44" s="772"/>
      <c r="CO44" s="772"/>
      <c r="CP44" s="772"/>
      <c r="CQ44" s="773"/>
      <c r="CR44" s="771"/>
      <c r="CS44" s="772"/>
      <c r="CT44" s="772"/>
      <c r="CU44" s="772"/>
      <c r="CV44" s="773"/>
      <c r="CW44" s="771"/>
      <c r="CX44" s="772"/>
      <c r="CY44" s="772"/>
      <c r="CZ44" s="772"/>
      <c r="DA44" s="773"/>
      <c r="DB44" s="771"/>
      <c r="DC44" s="772"/>
      <c r="DD44" s="772"/>
      <c r="DE44" s="772"/>
      <c r="DF44" s="773"/>
      <c r="DG44" s="771"/>
      <c r="DH44" s="772"/>
      <c r="DI44" s="772"/>
      <c r="DJ44" s="772"/>
      <c r="DK44" s="773"/>
      <c r="DL44" s="771"/>
      <c r="DM44" s="772"/>
      <c r="DN44" s="772"/>
      <c r="DO44" s="772"/>
      <c r="DP44" s="773"/>
      <c r="DQ44" s="771"/>
      <c r="DR44" s="772"/>
      <c r="DS44" s="772"/>
      <c r="DT44" s="772"/>
      <c r="DU44" s="773"/>
      <c r="DV44" s="774"/>
      <c r="DW44" s="775"/>
      <c r="DX44" s="775"/>
      <c r="DY44" s="775"/>
      <c r="DZ44" s="776"/>
      <c r="EA44" s="199"/>
    </row>
    <row r="45" spans="1:131" s="200" customFormat="1" ht="26.25" customHeight="1">
      <c r="A45" s="214">
        <v>18</v>
      </c>
      <c r="B45" s="745"/>
      <c r="C45" s="746"/>
      <c r="D45" s="746"/>
      <c r="E45" s="746"/>
      <c r="F45" s="746"/>
      <c r="G45" s="746"/>
      <c r="H45" s="746"/>
      <c r="I45" s="746"/>
      <c r="J45" s="746"/>
      <c r="K45" s="746"/>
      <c r="L45" s="746"/>
      <c r="M45" s="746"/>
      <c r="N45" s="746"/>
      <c r="O45" s="746"/>
      <c r="P45" s="747"/>
      <c r="Q45" s="748"/>
      <c r="R45" s="749"/>
      <c r="S45" s="749"/>
      <c r="T45" s="749"/>
      <c r="U45" s="749"/>
      <c r="V45" s="749"/>
      <c r="W45" s="749"/>
      <c r="X45" s="749"/>
      <c r="Y45" s="749"/>
      <c r="Z45" s="749"/>
      <c r="AA45" s="749"/>
      <c r="AB45" s="749"/>
      <c r="AC45" s="749"/>
      <c r="AD45" s="749"/>
      <c r="AE45" s="750"/>
      <c r="AF45" s="751"/>
      <c r="AG45" s="752"/>
      <c r="AH45" s="752"/>
      <c r="AI45" s="752"/>
      <c r="AJ45" s="753"/>
      <c r="AK45" s="820"/>
      <c r="AL45" s="821"/>
      <c r="AM45" s="821"/>
      <c r="AN45" s="821"/>
      <c r="AO45" s="821"/>
      <c r="AP45" s="821"/>
      <c r="AQ45" s="821"/>
      <c r="AR45" s="821"/>
      <c r="AS45" s="821"/>
      <c r="AT45" s="821"/>
      <c r="AU45" s="821"/>
      <c r="AV45" s="821"/>
      <c r="AW45" s="821"/>
      <c r="AX45" s="821"/>
      <c r="AY45" s="821"/>
      <c r="AZ45" s="822"/>
      <c r="BA45" s="822"/>
      <c r="BB45" s="822"/>
      <c r="BC45" s="822"/>
      <c r="BD45" s="822"/>
      <c r="BE45" s="818"/>
      <c r="BF45" s="818"/>
      <c r="BG45" s="818"/>
      <c r="BH45" s="818"/>
      <c r="BI45" s="819"/>
      <c r="BJ45" s="205"/>
      <c r="BK45" s="205"/>
      <c r="BL45" s="205"/>
      <c r="BM45" s="205"/>
      <c r="BN45" s="205"/>
      <c r="BO45" s="218"/>
      <c r="BP45" s="218"/>
      <c r="BQ45" s="215">
        <v>39</v>
      </c>
      <c r="BR45" s="216"/>
      <c r="BS45" s="758"/>
      <c r="BT45" s="759"/>
      <c r="BU45" s="759"/>
      <c r="BV45" s="759"/>
      <c r="BW45" s="759"/>
      <c r="BX45" s="759"/>
      <c r="BY45" s="759"/>
      <c r="BZ45" s="759"/>
      <c r="CA45" s="759"/>
      <c r="CB45" s="759"/>
      <c r="CC45" s="759"/>
      <c r="CD45" s="759"/>
      <c r="CE45" s="759"/>
      <c r="CF45" s="759"/>
      <c r="CG45" s="760"/>
      <c r="CH45" s="771"/>
      <c r="CI45" s="772"/>
      <c r="CJ45" s="772"/>
      <c r="CK45" s="772"/>
      <c r="CL45" s="773"/>
      <c r="CM45" s="771"/>
      <c r="CN45" s="772"/>
      <c r="CO45" s="772"/>
      <c r="CP45" s="772"/>
      <c r="CQ45" s="773"/>
      <c r="CR45" s="771"/>
      <c r="CS45" s="772"/>
      <c r="CT45" s="772"/>
      <c r="CU45" s="772"/>
      <c r="CV45" s="773"/>
      <c r="CW45" s="771"/>
      <c r="CX45" s="772"/>
      <c r="CY45" s="772"/>
      <c r="CZ45" s="772"/>
      <c r="DA45" s="773"/>
      <c r="DB45" s="771"/>
      <c r="DC45" s="772"/>
      <c r="DD45" s="772"/>
      <c r="DE45" s="772"/>
      <c r="DF45" s="773"/>
      <c r="DG45" s="771"/>
      <c r="DH45" s="772"/>
      <c r="DI45" s="772"/>
      <c r="DJ45" s="772"/>
      <c r="DK45" s="773"/>
      <c r="DL45" s="771"/>
      <c r="DM45" s="772"/>
      <c r="DN45" s="772"/>
      <c r="DO45" s="772"/>
      <c r="DP45" s="773"/>
      <c r="DQ45" s="771"/>
      <c r="DR45" s="772"/>
      <c r="DS45" s="772"/>
      <c r="DT45" s="772"/>
      <c r="DU45" s="773"/>
      <c r="DV45" s="774"/>
      <c r="DW45" s="775"/>
      <c r="DX45" s="775"/>
      <c r="DY45" s="775"/>
      <c r="DZ45" s="776"/>
      <c r="EA45" s="199"/>
    </row>
    <row r="46" spans="1:131" s="200" customFormat="1" ht="26.25" customHeight="1">
      <c r="A46" s="214">
        <v>19</v>
      </c>
      <c r="B46" s="745"/>
      <c r="C46" s="746"/>
      <c r="D46" s="746"/>
      <c r="E46" s="746"/>
      <c r="F46" s="746"/>
      <c r="G46" s="746"/>
      <c r="H46" s="746"/>
      <c r="I46" s="746"/>
      <c r="J46" s="746"/>
      <c r="K46" s="746"/>
      <c r="L46" s="746"/>
      <c r="M46" s="746"/>
      <c r="N46" s="746"/>
      <c r="O46" s="746"/>
      <c r="P46" s="747"/>
      <c r="Q46" s="748"/>
      <c r="R46" s="749"/>
      <c r="S46" s="749"/>
      <c r="T46" s="749"/>
      <c r="U46" s="749"/>
      <c r="V46" s="749"/>
      <c r="W46" s="749"/>
      <c r="X46" s="749"/>
      <c r="Y46" s="749"/>
      <c r="Z46" s="749"/>
      <c r="AA46" s="749"/>
      <c r="AB46" s="749"/>
      <c r="AC46" s="749"/>
      <c r="AD46" s="749"/>
      <c r="AE46" s="750"/>
      <c r="AF46" s="751"/>
      <c r="AG46" s="752"/>
      <c r="AH46" s="752"/>
      <c r="AI46" s="752"/>
      <c r="AJ46" s="753"/>
      <c r="AK46" s="820"/>
      <c r="AL46" s="821"/>
      <c r="AM46" s="821"/>
      <c r="AN46" s="821"/>
      <c r="AO46" s="821"/>
      <c r="AP46" s="821"/>
      <c r="AQ46" s="821"/>
      <c r="AR46" s="821"/>
      <c r="AS46" s="821"/>
      <c r="AT46" s="821"/>
      <c r="AU46" s="821"/>
      <c r="AV46" s="821"/>
      <c r="AW46" s="821"/>
      <c r="AX46" s="821"/>
      <c r="AY46" s="821"/>
      <c r="AZ46" s="822"/>
      <c r="BA46" s="822"/>
      <c r="BB46" s="822"/>
      <c r="BC46" s="822"/>
      <c r="BD46" s="822"/>
      <c r="BE46" s="818"/>
      <c r="BF46" s="818"/>
      <c r="BG46" s="818"/>
      <c r="BH46" s="818"/>
      <c r="BI46" s="819"/>
      <c r="BJ46" s="205"/>
      <c r="BK46" s="205"/>
      <c r="BL46" s="205"/>
      <c r="BM46" s="205"/>
      <c r="BN46" s="205"/>
      <c r="BO46" s="218"/>
      <c r="BP46" s="218"/>
      <c r="BQ46" s="215">
        <v>40</v>
      </c>
      <c r="BR46" s="216"/>
      <c r="BS46" s="758"/>
      <c r="BT46" s="759"/>
      <c r="BU46" s="759"/>
      <c r="BV46" s="759"/>
      <c r="BW46" s="759"/>
      <c r="BX46" s="759"/>
      <c r="BY46" s="759"/>
      <c r="BZ46" s="759"/>
      <c r="CA46" s="759"/>
      <c r="CB46" s="759"/>
      <c r="CC46" s="759"/>
      <c r="CD46" s="759"/>
      <c r="CE46" s="759"/>
      <c r="CF46" s="759"/>
      <c r="CG46" s="760"/>
      <c r="CH46" s="771"/>
      <c r="CI46" s="772"/>
      <c r="CJ46" s="772"/>
      <c r="CK46" s="772"/>
      <c r="CL46" s="773"/>
      <c r="CM46" s="771"/>
      <c r="CN46" s="772"/>
      <c r="CO46" s="772"/>
      <c r="CP46" s="772"/>
      <c r="CQ46" s="773"/>
      <c r="CR46" s="771"/>
      <c r="CS46" s="772"/>
      <c r="CT46" s="772"/>
      <c r="CU46" s="772"/>
      <c r="CV46" s="773"/>
      <c r="CW46" s="771"/>
      <c r="CX46" s="772"/>
      <c r="CY46" s="772"/>
      <c r="CZ46" s="772"/>
      <c r="DA46" s="773"/>
      <c r="DB46" s="771"/>
      <c r="DC46" s="772"/>
      <c r="DD46" s="772"/>
      <c r="DE46" s="772"/>
      <c r="DF46" s="773"/>
      <c r="DG46" s="771"/>
      <c r="DH46" s="772"/>
      <c r="DI46" s="772"/>
      <c r="DJ46" s="772"/>
      <c r="DK46" s="773"/>
      <c r="DL46" s="771"/>
      <c r="DM46" s="772"/>
      <c r="DN46" s="772"/>
      <c r="DO46" s="772"/>
      <c r="DP46" s="773"/>
      <c r="DQ46" s="771"/>
      <c r="DR46" s="772"/>
      <c r="DS46" s="772"/>
      <c r="DT46" s="772"/>
      <c r="DU46" s="773"/>
      <c r="DV46" s="774"/>
      <c r="DW46" s="775"/>
      <c r="DX46" s="775"/>
      <c r="DY46" s="775"/>
      <c r="DZ46" s="776"/>
      <c r="EA46" s="199"/>
    </row>
    <row r="47" spans="1:131" s="200" customFormat="1" ht="26.25" customHeight="1">
      <c r="A47" s="214">
        <v>20</v>
      </c>
      <c r="B47" s="745"/>
      <c r="C47" s="746"/>
      <c r="D47" s="746"/>
      <c r="E47" s="746"/>
      <c r="F47" s="746"/>
      <c r="G47" s="746"/>
      <c r="H47" s="746"/>
      <c r="I47" s="746"/>
      <c r="J47" s="746"/>
      <c r="K47" s="746"/>
      <c r="L47" s="746"/>
      <c r="M47" s="746"/>
      <c r="N47" s="746"/>
      <c r="O47" s="746"/>
      <c r="P47" s="747"/>
      <c r="Q47" s="748"/>
      <c r="R47" s="749"/>
      <c r="S47" s="749"/>
      <c r="T47" s="749"/>
      <c r="U47" s="749"/>
      <c r="V47" s="749"/>
      <c r="W47" s="749"/>
      <c r="X47" s="749"/>
      <c r="Y47" s="749"/>
      <c r="Z47" s="749"/>
      <c r="AA47" s="749"/>
      <c r="AB47" s="749"/>
      <c r="AC47" s="749"/>
      <c r="AD47" s="749"/>
      <c r="AE47" s="750"/>
      <c r="AF47" s="751"/>
      <c r="AG47" s="752"/>
      <c r="AH47" s="752"/>
      <c r="AI47" s="752"/>
      <c r="AJ47" s="753"/>
      <c r="AK47" s="820"/>
      <c r="AL47" s="821"/>
      <c r="AM47" s="821"/>
      <c r="AN47" s="821"/>
      <c r="AO47" s="821"/>
      <c r="AP47" s="821"/>
      <c r="AQ47" s="821"/>
      <c r="AR47" s="821"/>
      <c r="AS47" s="821"/>
      <c r="AT47" s="821"/>
      <c r="AU47" s="821"/>
      <c r="AV47" s="821"/>
      <c r="AW47" s="821"/>
      <c r="AX47" s="821"/>
      <c r="AY47" s="821"/>
      <c r="AZ47" s="822"/>
      <c r="BA47" s="822"/>
      <c r="BB47" s="822"/>
      <c r="BC47" s="822"/>
      <c r="BD47" s="822"/>
      <c r="BE47" s="818"/>
      <c r="BF47" s="818"/>
      <c r="BG47" s="818"/>
      <c r="BH47" s="818"/>
      <c r="BI47" s="819"/>
      <c r="BJ47" s="205"/>
      <c r="BK47" s="205"/>
      <c r="BL47" s="205"/>
      <c r="BM47" s="205"/>
      <c r="BN47" s="205"/>
      <c r="BO47" s="218"/>
      <c r="BP47" s="218"/>
      <c r="BQ47" s="215">
        <v>41</v>
      </c>
      <c r="BR47" s="216"/>
      <c r="BS47" s="758"/>
      <c r="BT47" s="759"/>
      <c r="BU47" s="759"/>
      <c r="BV47" s="759"/>
      <c r="BW47" s="759"/>
      <c r="BX47" s="759"/>
      <c r="BY47" s="759"/>
      <c r="BZ47" s="759"/>
      <c r="CA47" s="759"/>
      <c r="CB47" s="759"/>
      <c r="CC47" s="759"/>
      <c r="CD47" s="759"/>
      <c r="CE47" s="759"/>
      <c r="CF47" s="759"/>
      <c r="CG47" s="760"/>
      <c r="CH47" s="771"/>
      <c r="CI47" s="772"/>
      <c r="CJ47" s="772"/>
      <c r="CK47" s="772"/>
      <c r="CL47" s="773"/>
      <c r="CM47" s="771"/>
      <c r="CN47" s="772"/>
      <c r="CO47" s="772"/>
      <c r="CP47" s="772"/>
      <c r="CQ47" s="773"/>
      <c r="CR47" s="771"/>
      <c r="CS47" s="772"/>
      <c r="CT47" s="772"/>
      <c r="CU47" s="772"/>
      <c r="CV47" s="773"/>
      <c r="CW47" s="771"/>
      <c r="CX47" s="772"/>
      <c r="CY47" s="772"/>
      <c r="CZ47" s="772"/>
      <c r="DA47" s="773"/>
      <c r="DB47" s="771"/>
      <c r="DC47" s="772"/>
      <c r="DD47" s="772"/>
      <c r="DE47" s="772"/>
      <c r="DF47" s="773"/>
      <c r="DG47" s="771"/>
      <c r="DH47" s="772"/>
      <c r="DI47" s="772"/>
      <c r="DJ47" s="772"/>
      <c r="DK47" s="773"/>
      <c r="DL47" s="771"/>
      <c r="DM47" s="772"/>
      <c r="DN47" s="772"/>
      <c r="DO47" s="772"/>
      <c r="DP47" s="773"/>
      <c r="DQ47" s="771"/>
      <c r="DR47" s="772"/>
      <c r="DS47" s="772"/>
      <c r="DT47" s="772"/>
      <c r="DU47" s="773"/>
      <c r="DV47" s="774"/>
      <c r="DW47" s="775"/>
      <c r="DX47" s="775"/>
      <c r="DY47" s="775"/>
      <c r="DZ47" s="776"/>
      <c r="EA47" s="199"/>
    </row>
    <row r="48" spans="1:131" s="200" customFormat="1" ht="26.25" customHeight="1">
      <c r="A48" s="214">
        <v>21</v>
      </c>
      <c r="B48" s="745"/>
      <c r="C48" s="746"/>
      <c r="D48" s="746"/>
      <c r="E48" s="746"/>
      <c r="F48" s="746"/>
      <c r="G48" s="746"/>
      <c r="H48" s="746"/>
      <c r="I48" s="746"/>
      <c r="J48" s="746"/>
      <c r="K48" s="746"/>
      <c r="L48" s="746"/>
      <c r="M48" s="746"/>
      <c r="N48" s="746"/>
      <c r="O48" s="746"/>
      <c r="P48" s="747"/>
      <c r="Q48" s="748"/>
      <c r="R48" s="749"/>
      <c r="S48" s="749"/>
      <c r="T48" s="749"/>
      <c r="U48" s="749"/>
      <c r="V48" s="749"/>
      <c r="W48" s="749"/>
      <c r="X48" s="749"/>
      <c r="Y48" s="749"/>
      <c r="Z48" s="749"/>
      <c r="AA48" s="749"/>
      <c r="AB48" s="749"/>
      <c r="AC48" s="749"/>
      <c r="AD48" s="749"/>
      <c r="AE48" s="750"/>
      <c r="AF48" s="751"/>
      <c r="AG48" s="752"/>
      <c r="AH48" s="752"/>
      <c r="AI48" s="752"/>
      <c r="AJ48" s="753"/>
      <c r="AK48" s="820"/>
      <c r="AL48" s="821"/>
      <c r="AM48" s="821"/>
      <c r="AN48" s="821"/>
      <c r="AO48" s="821"/>
      <c r="AP48" s="821"/>
      <c r="AQ48" s="821"/>
      <c r="AR48" s="821"/>
      <c r="AS48" s="821"/>
      <c r="AT48" s="821"/>
      <c r="AU48" s="821"/>
      <c r="AV48" s="821"/>
      <c r="AW48" s="821"/>
      <c r="AX48" s="821"/>
      <c r="AY48" s="821"/>
      <c r="AZ48" s="822"/>
      <c r="BA48" s="822"/>
      <c r="BB48" s="822"/>
      <c r="BC48" s="822"/>
      <c r="BD48" s="822"/>
      <c r="BE48" s="818"/>
      <c r="BF48" s="818"/>
      <c r="BG48" s="818"/>
      <c r="BH48" s="818"/>
      <c r="BI48" s="819"/>
      <c r="BJ48" s="205"/>
      <c r="BK48" s="205"/>
      <c r="BL48" s="205"/>
      <c r="BM48" s="205"/>
      <c r="BN48" s="205"/>
      <c r="BO48" s="218"/>
      <c r="BP48" s="218"/>
      <c r="BQ48" s="215">
        <v>42</v>
      </c>
      <c r="BR48" s="216"/>
      <c r="BS48" s="758"/>
      <c r="BT48" s="759"/>
      <c r="BU48" s="759"/>
      <c r="BV48" s="759"/>
      <c r="BW48" s="759"/>
      <c r="BX48" s="759"/>
      <c r="BY48" s="759"/>
      <c r="BZ48" s="759"/>
      <c r="CA48" s="759"/>
      <c r="CB48" s="759"/>
      <c r="CC48" s="759"/>
      <c r="CD48" s="759"/>
      <c r="CE48" s="759"/>
      <c r="CF48" s="759"/>
      <c r="CG48" s="760"/>
      <c r="CH48" s="771"/>
      <c r="CI48" s="772"/>
      <c r="CJ48" s="772"/>
      <c r="CK48" s="772"/>
      <c r="CL48" s="773"/>
      <c r="CM48" s="771"/>
      <c r="CN48" s="772"/>
      <c r="CO48" s="772"/>
      <c r="CP48" s="772"/>
      <c r="CQ48" s="773"/>
      <c r="CR48" s="771"/>
      <c r="CS48" s="772"/>
      <c r="CT48" s="772"/>
      <c r="CU48" s="772"/>
      <c r="CV48" s="773"/>
      <c r="CW48" s="771"/>
      <c r="CX48" s="772"/>
      <c r="CY48" s="772"/>
      <c r="CZ48" s="772"/>
      <c r="DA48" s="773"/>
      <c r="DB48" s="771"/>
      <c r="DC48" s="772"/>
      <c r="DD48" s="772"/>
      <c r="DE48" s="772"/>
      <c r="DF48" s="773"/>
      <c r="DG48" s="771"/>
      <c r="DH48" s="772"/>
      <c r="DI48" s="772"/>
      <c r="DJ48" s="772"/>
      <c r="DK48" s="773"/>
      <c r="DL48" s="771"/>
      <c r="DM48" s="772"/>
      <c r="DN48" s="772"/>
      <c r="DO48" s="772"/>
      <c r="DP48" s="773"/>
      <c r="DQ48" s="771"/>
      <c r="DR48" s="772"/>
      <c r="DS48" s="772"/>
      <c r="DT48" s="772"/>
      <c r="DU48" s="773"/>
      <c r="DV48" s="774"/>
      <c r="DW48" s="775"/>
      <c r="DX48" s="775"/>
      <c r="DY48" s="775"/>
      <c r="DZ48" s="776"/>
      <c r="EA48" s="199"/>
    </row>
    <row r="49" spans="1:131" s="200" customFormat="1" ht="26.25" customHeight="1">
      <c r="A49" s="214">
        <v>22</v>
      </c>
      <c r="B49" s="745"/>
      <c r="C49" s="746"/>
      <c r="D49" s="746"/>
      <c r="E49" s="746"/>
      <c r="F49" s="746"/>
      <c r="G49" s="746"/>
      <c r="H49" s="746"/>
      <c r="I49" s="746"/>
      <c r="J49" s="746"/>
      <c r="K49" s="746"/>
      <c r="L49" s="746"/>
      <c r="M49" s="746"/>
      <c r="N49" s="746"/>
      <c r="O49" s="746"/>
      <c r="P49" s="747"/>
      <c r="Q49" s="748"/>
      <c r="R49" s="749"/>
      <c r="S49" s="749"/>
      <c r="T49" s="749"/>
      <c r="U49" s="749"/>
      <c r="V49" s="749"/>
      <c r="W49" s="749"/>
      <c r="X49" s="749"/>
      <c r="Y49" s="749"/>
      <c r="Z49" s="749"/>
      <c r="AA49" s="749"/>
      <c r="AB49" s="749"/>
      <c r="AC49" s="749"/>
      <c r="AD49" s="749"/>
      <c r="AE49" s="750"/>
      <c r="AF49" s="751"/>
      <c r="AG49" s="752"/>
      <c r="AH49" s="752"/>
      <c r="AI49" s="752"/>
      <c r="AJ49" s="753"/>
      <c r="AK49" s="820"/>
      <c r="AL49" s="821"/>
      <c r="AM49" s="821"/>
      <c r="AN49" s="821"/>
      <c r="AO49" s="821"/>
      <c r="AP49" s="821"/>
      <c r="AQ49" s="821"/>
      <c r="AR49" s="821"/>
      <c r="AS49" s="821"/>
      <c r="AT49" s="821"/>
      <c r="AU49" s="821"/>
      <c r="AV49" s="821"/>
      <c r="AW49" s="821"/>
      <c r="AX49" s="821"/>
      <c r="AY49" s="821"/>
      <c r="AZ49" s="822"/>
      <c r="BA49" s="822"/>
      <c r="BB49" s="822"/>
      <c r="BC49" s="822"/>
      <c r="BD49" s="822"/>
      <c r="BE49" s="818"/>
      <c r="BF49" s="818"/>
      <c r="BG49" s="818"/>
      <c r="BH49" s="818"/>
      <c r="BI49" s="819"/>
      <c r="BJ49" s="205"/>
      <c r="BK49" s="205"/>
      <c r="BL49" s="205"/>
      <c r="BM49" s="205"/>
      <c r="BN49" s="205"/>
      <c r="BO49" s="218"/>
      <c r="BP49" s="218"/>
      <c r="BQ49" s="215">
        <v>43</v>
      </c>
      <c r="BR49" s="216"/>
      <c r="BS49" s="758"/>
      <c r="BT49" s="759"/>
      <c r="BU49" s="759"/>
      <c r="BV49" s="759"/>
      <c r="BW49" s="759"/>
      <c r="BX49" s="759"/>
      <c r="BY49" s="759"/>
      <c r="BZ49" s="759"/>
      <c r="CA49" s="759"/>
      <c r="CB49" s="759"/>
      <c r="CC49" s="759"/>
      <c r="CD49" s="759"/>
      <c r="CE49" s="759"/>
      <c r="CF49" s="759"/>
      <c r="CG49" s="760"/>
      <c r="CH49" s="771"/>
      <c r="CI49" s="772"/>
      <c r="CJ49" s="772"/>
      <c r="CK49" s="772"/>
      <c r="CL49" s="773"/>
      <c r="CM49" s="771"/>
      <c r="CN49" s="772"/>
      <c r="CO49" s="772"/>
      <c r="CP49" s="772"/>
      <c r="CQ49" s="773"/>
      <c r="CR49" s="771"/>
      <c r="CS49" s="772"/>
      <c r="CT49" s="772"/>
      <c r="CU49" s="772"/>
      <c r="CV49" s="773"/>
      <c r="CW49" s="771"/>
      <c r="CX49" s="772"/>
      <c r="CY49" s="772"/>
      <c r="CZ49" s="772"/>
      <c r="DA49" s="773"/>
      <c r="DB49" s="771"/>
      <c r="DC49" s="772"/>
      <c r="DD49" s="772"/>
      <c r="DE49" s="772"/>
      <c r="DF49" s="773"/>
      <c r="DG49" s="771"/>
      <c r="DH49" s="772"/>
      <c r="DI49" s="772"/>
      <c r="DJ49" s="772"/>
      <c r="DK49" s="773"/>
      <c r="DL49" s="771"/>
      <c r="DM49" s="772"/>
      <c r="DN49" s="772"/>
      <c r="DO49" s="772"/>
      <c r="DP49" s="773"/>
      <c r="DQ49" s="771"/>
      <c r="DR49" s="772"/>
      <c r="DS49" s="772"/>
      <c r="DT49" s="772"/>
      <c r="DU49" s="773"/>
      <c r="DV49" s="774"/>
      <c r="DW49" s="775"/>
      <c r="DX49" s="775"/>
      <c r="DY49" s="775"/>
      <c r="DZ49" s="776"/>
      <c r="EA49" s="199"/>
    </row>
    <row r="50" spans="1:131" s="200" customFormat="1" ht="26.25" customHeight="1">
      <c r="A50" s="214">
        <v>23</v>
      </c>
      <c r="B50" s="745"/>
      <c r="C50" s="746"/>
      <c r="D50" s="746"/>
      <c r="E50" s="746"/>
      <c r="F50" s="746"/>
      <c r="G50" s="746"/>
      <c r="H50" s="746"/>
      <c r="I50" s="746"/>
      <c r="J50" s="746"/>
      <c r="K50" s="746"/>
      <c r="L50" s="746"/>
      <c r="M50" s="746"/>
      <c r="N50" s="746"/>
      <c r="O50" s="746"/>
      <c r="P50" s="747"/>
      <c r="Q50" s="823"/>
      <c r="R50" s="824"/>
      <c r="S50" s="824"/>
      <c r="T50" s="824"/>
      <c r="U50" s="824"/>
      <c r="V50" s="824"/>
      <c r="W50" s="824"/>
      <c r="X50" s="824"/>
      <c r="Y50" s="824"/>
      <c r="Z50" s="824"/>
      <c r="AA50" s="824"/>
      <c r="AB50" s="824"/>
      <c r="AC50" s="824"/>
      <c r="AD50" s="824"/>
      <c r="AE50" s="825"/>
      <c r="AF50" s="751"/>
      <c r="AG50" s="752"/>
      <c r="AH50" s="752"/>
      <c r="AI50" s="752"/>
      <c r="AJ50" s="753"/>
      <c r="AK50" s="826"/>
      <c r="AL50" s="824"/>
      <c r="AM50" s="824"/>
      <c r="AN50" s="824"/>
      <c r="AO50" s="824"/>
      <c r="AP50" s="824"/>
      <c r="AQ50" s="824"/>
      <c r="AR50" s="824"/>
      <c r="AS50" s="824"/>
      <c r="AT50" s="824"/>
      <c r="AU50" s="824"/>
      <c r="AV50" s="824"/>
      <c r="AW50" s="824"/>
      <c r="AX50" s="824"/>
      <c r="AY50" s="824"/>
      <c r="AZ50" s="827"/>
      <c r="BA50" s="827"/>
      <c r="BB50" s="827"/>
      <c r="BC50" s="827"/>
      <c r="BD50" s="827"/>
      <c r="BE50" s="818"/>
      <c r="BF50" s="818"/>
      <c r="BG50" s="818"/>
      <c r="BH50" s="818"/>
      <c r="BI50" s="819"/>
      <c r="BJ50" s="205"/>
      <c r="BK50" s="205"/>
      <c r="BL50" s="205"/>
      <c r="BM50" s="205"/>
      <c r="BN50" s="205"/>
      <c r="BO50" s="218"/>
      <c r="BP50" s="218"/>
      <c r="BQ50" s="215">
        <v>44</v>
      </c>
      <c r="BR50" s="216"/>
      <c r="BS50" s="758"/>
      <c r="BT50" s="759"/>
      <c r="BU50" s="759"/>
      <c r="BV50" s="759"/>
      <c r="BW50" s="759"/>
      <c r="BX50" s="759"/>
      <c r="BY50" s="759"/>
      <c r="BZ50" s="759"/>
      <c r="CA50" s="759"/>
      <c r="CB50" s="759"/>
      <c r="CC50" s="759"/>
      <c r="CD50" s="759"/>
      <c r="CE50" s="759"/>
      <c r="CF50" s="759"/>
      <c r="CG50" s="760"/>
      <c r="CH50" s="771"/>
      <c r="CI50" s="772"/>
      <c r="CJ50" s="772"/>
      <c r="CK50" s="772"/>
      <c r="CL50" s="773"/>
      <c r="CM50" s="771"/>
      <c r="CN50" s="772"/>
      <c r="CO50" s="772"/>
      <c r="CP50" s="772"/>
      <c r="CQ50" s="773"/>
      <c r="CR50" s="771"/>
      <c r="CS50" s="772"/>
      <c r="CT50" s="772"/>
      <c r="CU50" s="772"/>
      <c r="CV50" s="773"/>
      <c r="CW50" s="771"/>
      <c r="CX50" s="772"/>
      <c r="CY50" s="772"/>
      <c r="CZ50" s="772"/>
      <c r="DA50" s="773"/>
      <c r="DB50" s="771"/>
      <c r="DC50" s="772"/>
      <c r="DD50" s="772"/>
      <c r="DE50" s="772"/>
      <c r="DF50" s="773"/>
      <c r="DG50" s="771"/>
      <c r="DH50" s="772"/>
      <c r="DI50" s="772"/>
      <c r="DJ50" s="772"/>
      <c r="DK50" s="773"/>
      <c r="DL50" s="771"/>
      <c r="DM50" s="772"/>
      <c r="DN50" s="772"/>
      <c r="DO50" s="772"/>
      <c r="DP50" s="773"/>
      <c r="DQ50" s="771"/>
      <c r="DR50" s="772"/>
      <c r="DS50" s="772"/>
      <c r="DT50" s="772"/>
      <c r="DU50" s="773"/>
      <c r="DV50" s="774"/>
      <c r="DW50" s="775"/>
      <c r="DX50" s="775"/>
      <c r="DY50" s="775"/>
      <c r="DZ50" s="776"/>
      <c r="EA50" s="199"/>
    </row>
    <row r="51" spans="1:131" s="200" customFormat="1" ht="26.25" customHeight="1">
      <c r="A51" s="214">
        <v>24</v>
      </c>
      <c r="B51" s="745"/>
      <c r="C51" s="746"/>
      <c r="D51" s="746"/>
      <c r="E51" s="746"/>
      <c r="F51" s="746"/>
      <c r="G51" s="746"/>
      <c r="H51" s="746"/>
      <c r="I51" s="746"/>
      <c r="J51" s="746"/>
      <c r="K51" s="746"/>
      <c r="L51" s="746"/>
      <c r="M51" s="746"/>
      <c r="N51" s="746"/>
      <c r="O51" s="746"/>
      <c r="P51" s="747"/>
      <c r="Q51" s="823"/>
      <c r="R51" s="824"/>
      <c r="S51" s="824"/>
      <c r="T51" s="824"/>
      <c r="U51" s="824"/>
      <c r="V51" s="824"/>
      <c r="W51" s="824"/>
      <c r="X51" s="824"/>
      <c r="Y51" s="824"/>
      <c r="Z51" s="824"/>
      <c r="AA51" s="824"/>
      <c r="AB51" s="824"/>
      <c r="AC51" s="824"/>
      <c r="AD51" s="824"/>
      <c r="AE51" s="825"/>
      <c r="AF51" s="751"/>
      <c r="AG51" s="752"/>
      <c r="AH51" s="752"/>
      <c r="AI51" s="752"/>
      <c r="AJ51" s="753"/>
      <c r="AK51" s="826"/>
      <c r="AL51" s="824"/>
      <c r="AM51" s="824"/>
      <c r="AN51" s="824"/>
      <c r="AO51" s="824"/>
      <c r="AP51" s="824"/>
      <c r="AQ51" s="824"/>
      <c r="AR51" s="824"/>
      <c r="AS51" s="824"/>
      <c r="AT51" s="824"/>
      <c r="AU51" s="824"/>
      <c r="AV51" s="824"/>
      <c r="AW51" s="824"/>
      <c r="AX51" s="824"/>
      <c r="AY51" s="824"/>
      <c r="AZ51" s="827"/>
      <c r="BA51" s="827"/>
      <c r="BB51" s="827"/>
      <c r="BC51" s="827"/>
      <c r="BD51" s="827"/>
      <c r="BE51" s="818"/>
      <c r="BF51" s="818"/>
      <c r="BG51" s="818"/>
      <c r="BH51" s="818"/>
      <c r="BI51" s="819"/>
      <c r="BJ51" s="205"/>
      <c r="BK51" s="205"/>
      <c r="BL51" s="205"/>
      <c r="BM51" s="205"/>
      <c r="BN51" s="205"/>
      <c r="BO51" s="218"/>
      <c r="BP51" s="218"/>
      <c r="BQ51" s="215">
        <v>45</v>
      </c>
      <c r="BR51" s="216"/>
      <c r="BS51" s="758"/>
      <c r="BT51" s="759"/>
      <c r="BU51" s="759"/>
      <c r="BV51" s="759"/>
      <c r="BW51" s="759"/>
      <c r="BX51" s="759"/>
      <c r="BY51" s="759"/>
      <c r="BZ51" s="759"/>
      <c r="CA51" s="759"/>
      <c r="CB51" s="759"/>
      <c r="CC51" s="759"/>
      <c r="CD51" s="759"/>
      <c r="CE51" s="759"/>
      <c r="CF51" s="759"/>
      <c r="CG51" s="760"/>
      <c r="CH51" s="771"/>
      <c r="CI51" s="772"/>
      <c r="CJ51" s="772"/>
      <c r="CK51" s="772"/>
      <c r="CL51" s="773"/>
      <c r="CM51" s="771"/>
      <c r="CN51" s="772"/>
      <c r="CO51" s="772"/>
      <c r="CP51" s="772"/>
      <c r="CQ51" s="773"/>
      <c r="CR51" s="771"/>
      <c r="CS51" s="772"/>
      <c r="CT51" s="772"/>
      <c r="CU51" s="772"/>
      <c r="CV51" s="773"/>
      <c r="CW51" s="771"/>
      <c r="CX51" s="772"/>
      <c r="CY51" s="772"/>
      <c r="CZ51" s="772"/>
      <c r="DA51" s="773"/>
      <c r="DB51" s="771"/>
      <c r="DC51" s="772"/>
      <c r="DD51" s="772"/>
      <c r="DE51" s="772"/>
      <c r="DF51" s="773"/>
      <c r="DG51" s="771"/>
      <c r="DH51" s="772"/>
      <c r="DI51" s="772"/>
      <c r="DJ51" s="772"/>
      <c r="DK51" s="773"/>
      <c r="DL51" s="771"/>
      <c r="DM51" s="772"/>
      <c r="DN51" s="772"/>
      <c r="DO51" s="772"/>
      <c r="DP51" s="773"/>
      <c r="DQ51" s="771"/>
      <c r="DR51" s="772"/>
      <c r="DS51" s="772"/>
      <c r="DT51" s="772"/>
      <c r="DU51" s="773"/>
      <c r="DV51" s="774"/>
      <c r="DW51" s="775"/>
      <c r="DX51" s="775"/>
      <c r="DY51" s="775"/>
      <c r="DZ51" s="776"/>
      <c r="EA51" s="199"/>
    </row>
    <row r="52" spans="1:131" s="200" customFormat="1" ht="26.25" customHeight="1">
      <c r="A52" s="214">
        <v>25</v>
      </c>
      <c r="B52" s="745"/>
      <c r="C52" s="746"/>
      <c r="D52" s="746"/>
      <c r="E52" s="746"/>
      <c r="F52" s="746"/>
      <c r="G52" s="746"/>
      <c r="H52" s="746"/>
      <c r="I52" s="746"/>
      <c r="J52" s="746"/>
      <c r="K52" s="746"/>
      <c r="L52" s="746"/>
      <c r="M52" s="746"/>
      <c r="N52" s="746"/>
      <c r="O52" s="746"/>
      <c r="P52" s="747"/>
      <c r="Q52" s="823"/>
      <c r="R52" s="824"/>
      <c r="S52" s="824"/>
      <c r="T52" s="824"/>
      <c r="U52" s="824"/>
      <c r="V52" s="824"/>
      <c r="W52" s="824"/>
      <c r="X52" s="824"/>
      <c r="Y52" s="824"/>
      <c r="Z52" s="824"/>
      <c r="AA52" s="824"/>
      <c r="AB52" s="824"/>
      <c r="AC52" s="824"/>
      <c r="AD52" s="824"/>
      <c r="AE52" s="825"/>
      <c r="AF52" s="751"/>
      <c r="AG52" s="752"/>
      <c r="AH52" s="752"/>
      <c r="AI52" s="752"/>
      <c r="AJ52" s="753"/>
      <c r="AK52" s="826"/>
      <c r="AL52" s="824"/>
      <c r="AM52" s="824"/>
      <c r="AN52" s="824"/>
      <c r="AO52" s="824"/>
      <c r="AP52" s="824"/>
      <c r="AQ52" s="824"/>
      <c r="AR52" s="824"/>
      <c r="AS52" s="824"/>
      <c r="AT52" s="824"/>
      <c r="AU52" s="824"/>
      <c r="AV52" s="824"/>
      <c r="AW52" s="824"/>
      <c r="AX52" s="824"/>
      <c r="AY52" s="824"/>
      <c r="AZ52" s="827"/>
      <c r="BA52" s="827"/>
      <c r="BB52" s="827"/>
      <c r="BC52" s="827"/>
      <c r="BD52" s="827"/>
      <c r="BE52" s="818"/>
      <c r="BF52" s="818"/>
      <c r="BG52" s="818"/>
      <c r="BH52" s="818"/>
      <c r="BI52" s="819"/>
      <c r="BJ52" s="205"/>
      <c r="BK52" s="205"/>
      <c r="BL52" s="205"/>
      <c r="BM52" s="205"/>
      <c r="BN52" s="205"/>
      <c r="BO52" s="218"/>
      <c r="BP52" s="218"/>
      <c r="BQ52" s="215">
        <v>46</v>
      </c>
      <c r="BR52" s="216"/>
      <c r="BS52" s="758"/>
      <c r="BT52" s="759"/>
      <c r="BU52" s="759"/>
      <c r="BV52" s="759"/>
      <c r="BW52" s="759"/>
      <c r="BX52" s="759"/>
      <c r="BY52" s="759"/>
      <c r="BZ52" s="759"/>
      <c r="CA52" s="759"/>
      <c r="CB52" s="759"/>
      <c r="CC52" s="759"/>
      <c r="CD52" s="759"/>
      <c r="CE52" s="759"/>
      <c r="CF52" s="759"/>
      <c r="CG52" s="760"/>
      <c r="CH52" s="771"/>
      <c r="CI52" s="772"/>
      <c r="CJ52" s="772"/>
      <c r="CK52" s="772"/>
      <c r="CL52" s="773"/>
      <c r="CM52" s="771"/>
      <c r="CN52" s="772"/>
      <c r="CO52" s="772"/>
      <c r="CP52" s="772"/>
      <c r="CQ52" s="773"/>
      <c r="CR52" s="771"/>
      <c r="CS52" s="772"/>
      <c r="CT52" s="772"/>
      <c r="CU52" s="772"/>
      <c r="CV52" s="773"/>
      <c r="CW52" s="771"/>
      <c r="CX52" s="772"/>
      <c r="CY52" s="772"/>
      <c r="CZ52" s="772"/>
      <c r="DA52" s="773"/>
      <c r="DB52" s="771"/>
      <c r="DC52" s="772"/>
      <c r="DD52" s="772"/>
      <c r="DE52" s="772"/>
      <c r="DF52" s="773"/>
      <c r="DG52" s="771"/>
      <c r="DH52" s="772"/>
      <c r="DI52" s="772"/>
      <c r="DJ52" s="772"/>
      <c r="DK52" s="773"/>
      <c r="DL52" s="771"/>
      <c r="DM52" s="772"/>
      <c r="DN52" s="772"/>
      <c r="DO52" s="772"/>
      <c r="DP52" s="773"/>
      <c r="DQ52" s="771"/>
      <c r="DR52" s="772"/>
      <c r="DS52" s="772"/>
      <c r="DT52" s="772"/>
      <c r="DU52" s="773"/>
      <c r="DV52" s="774"/>
      <c r="DW52" s="775"/>
      <c r="DX52" s="775"/>
      <c r="DY52" s="775"/>
      <c r="DZ52" s="776"/>
      <c r="EA52" s="199"/>
    </row>
    <row r="53" spans="1:131" s="200" customFormat="1" ht="26.25" customHeight="1">
      <c r="A53" s="214">
        <v>26</v>
      </c>
      <c r="B53" s="745"/>
      <c r="C53" s="746"/>
      <c r="D53" s="746"/>
      <c r="E53" s="746"/>
      <c r="F53" s="746"/>
      <c r="G53" s="746"/>
      <c r="H53" s="746"/>
      <c r="I53" s="746"/>
      <c r="J53" s="746"/>
      <c r="K53" s="746"/>
      <c r="L53" s="746"/>
      <c r="M53" s="746"/>
      <c r="N53" s="746"/>
      <c r="O53" s="746"/>
      <c r="P53" s="747"/>
      <c r="Q53" s="823"/>
      <c r="R53" s="824"/>
      <c r="S53" s="824"/>
      <c r="T53" s="824"/>
      <c r="U53" s="824"/>
      <c r="V53" s="824"/>
      <c r="W53" s="824"/>
      <c r="X53" s="824"/>
      <c r="Y53" s="824"/>
      <c r="Z53" s="824"/>
      <c r="AA53" s="824"/>
      <c r="AB53" s="824"/>
      <c r="AC53" s="824"/>
      <c r="AD53" s="824"/>
      <c r="AE53" s="825"/>
      <c r="AF53" s="751"/>
      <c r="AG53" s="752"/>
      <c r="AH53" s="752"/>
      <c r="AI53" s="752"/>
      <c r="AJ53" s="753"/>
      <c r="AK53" s="826"/>
      <c r="AL53" s="824"/>
      <c r="AM53" s="824"/>
      <c r="AN53" s="824"/>
      <c r="AO53" s="824"/>
      <c r="AP53" s="824"/>
      <c r="AQ53" s="824"/>
      <c r="AR53" s="824"/>
      <c r="AS53" s="824"/>
      <c r="AT53" s="824"/>
      <c r="AU53" s="824"/>
      <c r="AV53" s="824"/>
      <c r="AW53" s="824"/>
      <c r="AX53" s="824"/>
      <c r="AY53" s="824"/>
      <c r="AZ53" s="827"/>
      <c r="BA53" s="827"/>
      <c r="BB53" s="827"/>
      <c r="BC53" s="827"/>
      <c r="BD53" s="827"/>
      <c r="BE53" s="818"/>
      <c r="BF53" s="818"/>
      <c r="BG53" s="818"/>
      <c r="BH53" s="818"/>
      <c r="BI53" s="819"/>
      <c r="BJ53" s="205"/>
      <c r="BK53" s="205"/>
      <c r="BL53" s="205"/>
      <c r="BM53" s="205"/>
      <c r="BN53" s="205"/>
      <c r="BO53" s="218"/>
      <c r="BP53" s="218"/>
      <c r="BQ53" s="215">
        <v>47</v>
      </c>
      <c r="BR53" s="216"/>
      <c r="BS53" s="758"/>
      <c r="BT53" s="759"/>
      <c r="BU53" s="759"/>
      <c r="BV53" s="759"/>
      <c r="BW53" s="759"/>
      <c r="BX53" s="759"/>
      <c r="BY53" s="759"/>
      <c r="BZ53" s="759"/>
      <c r="CA53" s="759"/>
      <c r="CB53" s="759"/>
      <c r="CC53" s="759"/>
      <c r="CD53" s="759"/>
      <c r="CE53" s="759"/>
      <c r="CF53" s="759"/>
      <c r="CG53" s="760"/>
      <c r="CH53" s="771"/>
      <c r="CI53" s="772"/>
      <c r="CJ53" s="772"/>
      <c r="CK53" s="772"/>
      <c r="CL53" s="773"/>
      <c r="CM53" s="771"/>
      <c r="CN53" s="772"/>
      <c r="CO53" s="772"/>
      <c r="CP53" s="772"/>
      <c r="CQ53" s="773"/>
      <c r="CR53" s="771"/>
      <c r="CS53" s="772"/>
      <c r="CT53" s="772"/>
      <c r="CU53" s="772"/>
      <c r="CV53" s="773"/>
      <c r="CW53" s="771"/>
      <c r="CX53" s="772"/>
      <c r="CY53" s="772"/>
      <c r="CZ53" s="772"/>
      <c r="DA53" s="773"/>
      <c r="DB53" s="771"/>
      <c r="DC53" s="772"/>
      <c r="DD53" s="772"/>
      <c r="DE53" s="772"/>
      <c r="DF53" s="773"/>
      <c r="DG53" s="771"/>
      <c r="DH53" s="772"/>
      <c r="DI53" s="772"/>
      <c r="DJ53" s="772"/>
      <c r="DK53" s="773"/>
      <c r="DL53" s="771"/>
      <c r="DM53" s="772"/>
      <c r="DN53" s="772"/>
      <c r="DO53" s="772"/>
      <c r="DP53" s="773"/>
      <c r="DQ53" s="771"/>
      <c r="DR53" s="772"/>
      <c r="DS53" s="772"/>
      <c r="DT53" s="772"/>
      <c r="DU53" s="773"/>
      <c r="DV53" s="774"/>
      <c r="DW53" s="775"/>
      <c r="DX53" s="775"/>
      <c r="DY53" s="775"/>
      <c r="DZ53" s="776"/>
      <c r="EA53" s="199"/>
    </row>
    <row r="54" spans="1:131" s="200" customFormat="1" ht="26.25" customHeight="1">
      <c r="A54" s="214">
        <v>27</v>
      </c>
      <c r="B54" s="745"/>
      <c r="C54" s="746"/>
      <c r="D54" s="746"/>
      <c r="E54" s="746"/>
      <c r="F54" s="746"/>
      <c r="G54" s="746"/>
      <c r="H54" s="746"/>
      <c r="I54" s="746"/>
      <c r="J54" s="746"/>
      <c r="K54" s="746"/>
      <c r="L54" s="746"/>
      <c r="M54" s="746"/>
      <c r="N54" s="746"/>
      <c r="O54" s="746"/>
      <c r="P54" s="747"/>
      <c r="Q54" s="823"/>
      <c r="R54" s="824"/>
      <c r="S54" s="824"/>
      <c r="T54" s="824"/>
      <c r="U54" s="824"/>
      <c r="V54" s="824"/>
      <c r="W54" s="824"/>
      <c r="X54" s="824"/>
      <c r="Y54" s="824"/>
      <c r="Z54" s="824"/>
      <c r="AA54" s="824"/>
      <c r="AB54" s="824"/>
      <c r="AC54" s="824"/>
      <c r="AD54" s="824"/>
      <c r="AE54" s="825"/>
      <c r="AF54" s="751"/>
      <c r="AG54" s="752"/>
      <c r="AH54" s="752"/>
      <c r="AI54" s="752"/>
      <c r="AJ54" s="753"/>
      <c r="AK54" s="826"/>
      <c r="AL54" s="824"/>
      <c r="AM54" s="824"/>
      <c r="AN54" s="824"/>
      <c r="AO54" s="824"/>
      <c r="AP54" s="824"/>
      <c r="AQ54" s="824"/>
      <c r="AR54" s="824"/>
      <c r="AS54" s="824"/>
      <c r="AT54" s="824"/>
      <c r="AU54" s="824"/>
      <c r="AV54" s="824"/>
      <c r="AW54" s="824"/>
      <c r="AX54" s="824"/>
      <c r="AY54" s="824"/>
      <c r="AZ54" s="827"/>
      <c r="BA54" s="827"/>
      <c r="BB54" s="827"/>
      <c r="BC54" s="827"/>
      <c r="BD54" s="827"/>
      <c r="BE54" s="818"/>
      <c r="BF54" s="818"/>
      <c r="BG54" s="818"/>
      <c r="BH54" s="818"/>
      <c r="BI54" s="819"/>
      <c r="BJ54" s="205"/>
      <c r="BK54" s="205"/>
      <c r="BL54" s="205"/>
      <c r="BM54" s="205"/>
      <c r="BN54" s="205"/>
      <c r="BO54" s="218"/>
      <c r="BP54" s="218"/>
      <c r="BQ54" s="215">
        <v>48</v>
      </c>
      <c r="BR54" s="216"/>
      <c r="BS54" s="758"/>
      <c r="BT54" s="759"/>
      <c r="BU54" s="759"/>
      <c r="BV54" s="759"/>
      <c r="BW54" s="759"/>
      <c r="BX54" s="759"/>
      <c r="BY54" s="759"/>
      <c r="BZ54" s="759"/>
      <c r="CA54" s="759"/>
      <c r="CB54" s="759"/>
      <c r="CC54" s="759"/>
      <c r="CD54" s="759"/>
      <c r="CE54" s="759"/>
      <c r="CF54" s="759"/>
      <c r="CG54" s="760"/>
      <c r="CH54" s="771"/>
      <c r="CI54" s="772"/>
      <c r="CJ54" s="772"/>
      <c r="CK54" s="772"/>
      <c r="CL54" s="773"/>
      <c r="CM54" s="771"/>
      <c r="CN54" s="772"/>
      <c r="CO54" s="772"/>
      <c r="CP54" s="772"/>
      <c r="CQ54" s="773"/>
      <c r="CR54" s="771"/>
      <c r="CS54" s="772"/>
      <c r="CT54" s="772"/>
      <c r="CU54" s="772"/>
      <c r="CV54" s="773"/>
      <c r="CW54" s="771"/>
      <c r="CX54" s="772"/>
      <c r="CY54" s="772"/>
      <c r="CZ54" s="772"/>
      <c r="DA54" s="773"/>
      <c r="DB54" s="771"/>
      <c r="DC54" s="772"/>
      <c r="DD54" s="772"/>
      <c r="DE54" s="772"/>
      <c r="DF54" s="773"/>
      <c r="DG54" s="771"/>
      <c r="DH54" s="772"/>
      <c r="DI54" s="772"/>
      <c r="DJ54" s="772"/>
      <c r="DK54" s="773"/>
      <c r="DL54" s="771"/>
      <c r="DM54" s="772"/>
      <c r="DN54" s="772"/>
      <c r="DO54" s="772"/>
      <c r="DP54" s="773"/>
      <c r="DQ54" s="771"/>
      <c r="DR54" s="772"/>
      <c r="DS54" s="772"/>
      <c r="DT54" s="772"/>
      <c r="DU54" s="773"/>
      <c r="DV54" s="774"/>
      <c r="DW54" s="775"/>
      <c r="DX54" s="775"/>
      <c r="DY54" s="775"/>
      <c r="DZ54" s="776"/>
      <c r="EA54" s="199"/>
    </row>
    <row r="55" spans="1:131" s="200" customFormat="1" ht="26.25" customHeight="1">
      <c r="A55" s="214">
        <v>28</v>
      </c>
      <c r="B55" s="745"/>
      <c r="C55" s="746"/>
      <c r="D55" s="746"/>
      <c r="E55" s="746"/>
      <c r="F55" s="746"/>
      <c r="G55" s="746"/>
      <c r="H55" s="746"/>
      <c r="I55" s="746"/>
      <c r="J55" s="746"/>
      <c r="K55" s="746"/>
      <c r="L55" s="746"/>
      <c r="M55" s="746"/>
      <c r="N55" s="746"/>
      <c r="O55" s="746"/>
      <c r="P55" s="747"/>
      <c r="Q55" s="823"/>
      <c r="R55" s="824"/>
      <c r="S55" s="824"/>
      <c r="T55" s="824"/>
      <c r="U55" s="824"/>
      <c r="V55" s="824"/>
      <c r="W55" s="824"/>
      <c r="X55" s="824"/>
      <c r="Y55" s="824"/>
      <c r="Z55" s="824"/>
      <c r="AA55" s="824"/>
      <c r="AB55" s="824"/>
      <c r="AC55" s="824"/>
      <c r="AD55" s="824"/>
      <c r="AE55" s="825"/>
      <c r="AF55" s="751"/>
      <c r="AG55" s="752"/>
      <c r="AH55" s="752"/>
      <c r="AI55" s="752"/>
      <c r="AJ55" s="753"/>
      <c r="AK55" s="826"/>
      <c r="AL55" s="824"/>
      <c r="AM55" s="824"/>
      <c r="AN55" s="824"/>
      <c r="AO55" s="824"/>
      <c r="AP55" s="824"/>
      <c r="AQ55" s="824"/>
      <c r="AR55" s="824"/>
      <c r="AS55" s="824"/>
      <c r="AT55" s="824"/>
      <c r="AU55" s="824"/>
      <c r="AV55" s="824"/>
      <c r="AW55" s="824"/>
      <c r="AX55" s="824"/>
      <c r="AY55" s="824"/>
      <c r="AZ55" s="827"/>
      <c r="BA55" s="827"/>
      <c r="BB55" s="827"/>
      <c r="BC55" s="827"/>
      <c r="BD55" s="827"/>
      <c r="BE55" s="818"/>
      <c r="BF55" s="818"/>
      <c r="BG55" s="818"/>
      <c r="BH55" s="818"/>
      <c r="BI55" s="819"/>
      <c r="BJ55" s="205"/>
      <c r="BK55" s="205"/>
      <c r="BL55" s="205"/>
      <c r="BM55" s="205"/>
      <c r="BN55" s="205"/>
      <c r="BO55" s="218"/>
      <c r="BP55" s="218"/>
      <c r="BQ55" s="215">
        <v>49</v>
      </c>
      <c r="BR55" s="216"/>
      <c r="BS55" s="758"/>
      <c r="BT55" s="759"/>
      <c r="BU55" s="759"/>
      <c r="BV55" s="759"/>
      <c r="BW55" s="759"/>
      <c r="BX55" s="759"/>
      <c r="BY55" s="759"/>
      <c r="BZ55" s="759"/>
      <c r="CA55" s="759"/>
      <c r="CB55" s="759"/>
      <c r="CC55" s="759"/>
      <c r="CD55" s="759"/>
      <c r="CE55" s="759"/>
      <c r="CF55" s="759"/>
      <c r="CG55" s="760"/>
      <c r="CH55" s="771"/>
      <c r="CI55" s="772"/>
      <c r="CJ55" s="772"/>
      <c r="CK55" s="772"/>
      <c r="CL55" s="773"/>
      <c r="CM55" s="771"/>
      <c r="CN55" s="772"/>
      <c r="CO55" s="772"/>
      <c r="CP55" s="772"/>
      <c r="CQ55" s="773"/>
      <c r="CR55" s="771"/>
      <c r="CS55" s="772"/>
      <c r="CT55" s="772"/>
      <c r="CU55" s="772"/>
      <c r="CV55" s="773"/>
      <c r="CW55" s="771"/>
      <c r="CX55" s="772"/>
      <c r="CY55" s="772"/>
      <c r="CZ55" s="772"/>
      <c r="DA55" s="773"/>
      <c r="DB55" s="771"/>
      <c r="DC55" s="772"/>
      <c r="DD55" s="772"/>
      <c r="DE55" s="772"/>
      <c r="DF55" s="773"/>
      <c r="DG55" s="771"/>
      <c r="DH55" s="772"/>
      <c r="DI55" s="772"/>
      <c r="DJ55" s="772"/>
      <c r="DK55" s="773"/>
      <c r="DL55" s="771"/>
      <c r="DM55" s="772"/>
      <c r="DN55" s="772"/>
      <c r="DO55" s="772"/>
      <c r="DP55" s="773"/>
      <c r="DQ55" s="771"/>
      <c r="DR55" s="772"/>
      <c r="DS55" s="772"/>
      <c r="DT55" s="772"/>
      <c r="DU55" s="773"/>
      <c r="DV55" s="774"/>
      <c r="DW55" s="775"/>
      <c r="DX55" s="775"/>
      <c r="DY55" s="775"/>
      <c r="DZ55" s="776"/>
      <c r="EA55" s="199"/>
    </row>
    <row r="56" spans="1:131" s="200" customFormat="1" ht="26.25" customHeight="1">
      <c r="A56" s="214">
        <v>29</v>
      </c>
      <c r="B56" s="745"/>
      <c r="C56" s="746"/>
      <c r="D56" s="746"/>
      <c r="E56" s="746"/>
      <c r="F56" s="746"/>
      <c r="G56" s="746"/>
      <c r="H56" s="746"/>
      <c r="I56" s="746"/>
      <c r="J56" s="746"/>
      <c r="K56" s="746"/>
      <c r="L56" s="746"/>
      <c r="M56" s="746"/>
      <c r="N56" s="746"/>
      <c r="O56" s="746"/>
      <c r="P56" s="747"/>
      <c r="Q56" s="823"/>
      <c r="R56" s="824"/>
      <c r="S56" s="824"/>
      <c r="T56" s="824"/>
      <c r="U56" s="824"/>
      <c r="V56" s="824"/>
      <c r="W56" s="824"/>
      <c r="X56" s="824"/>
      <c r="Y56" s="824"/>
      <c r="Z56" s="824"/>
      <c r="AA56" s="824"/>
      <c r="AB56" s="824"/>
      <c r="AC56" s="824"/>
      <c r="AD56" s="824"/>
      <c r="AE56" s="825"/>
      <c r="AF56" s="751"/>
      <c r="AG56" s="752"/>
      <c r="AH56" s="752"/>
      <c r="AI56" s="752"/>
      <c r="AJ56" s="753"/>
      <c r="AK56" s="826"/>
      <c r="AL56" s="824"/>
      <c r="AM56" s="824"/>
      <c r="AN56" s="824"/>
      <c r="AO56" s="824"/>
      <c r="AP56" s="824"/>
      <c r="AQ56" s="824"/>
      <c r="AR56" s="824"/>
      <c r="AS56" s="824"/>
      <c r="AT56" s="824"/>
      <c r="AU56" s="824"/>
      <c r="AV56" s="824"/>
      <c r="AW56" s="824"/>
      <c r="AX56" s="824"/>
      <c r="AY56" s="824"/>
      <c r="AZ56" s="827"/>
      <c r="BA56" s="827"/>
      <c r="BB56" s="827"/>
      <c r="BC56" s="827"/>
      <c r="BD56" s="827"/>
      <c r="BE56" s="818"/>
      <c r="BF56" s="818"/>
      <c r="BG56" s="818"/>
      <c r="BH56" s="818"/>
      <c r="BI56" s="819"/>
      <c r="BJ56" s="205"/>
      <c r="BK56" s="205"/>
      <c r="BL56" s="205"/>
      <c r="BM56" s="205"/>
      <c r="BN56" s="205"/>
      <c r="BO56" s="218"/>
      <c r="BP56" s="218"/>
      <c r="BQ56" s="215">
        <v>50</v>
      </c>
      <c r="BR56" s="216"/>
      <c r="BS56" s="758"/>
      <c r="BT56" s="759"/>
      <c r="BU56" s="759"/>
      <c r="BV56" s="759"/>
      <c r="BW56" s="759"/>
      <c r="BX56" s="759"/>
      <c r="BY56" s="759"/>
      <c r="BZ56" s="759"/>
      <c r="CA56" s="759"/>
      <c r="CB56" s="759"/>
      <c r="CC56" s="759"/>
      <c r="CD56" s="759"/>
      <c r="CE56" s="759"/>
      <c r="CF56" s="759"/>
      <c r="CG56" s="760"/>
      <c r="CH56" s="771"/>
      <c r="CI56" s="772"/>
      <c r="CJ56" s="772"/>
      <c r="CK56" s="772"/>
      <c r="CL56" s="773"/>
      <c r="CM56" s="771"/>
      <c r="CN56" s="772"/>
      <c r="CO56" s="772"/>
      <c r="CP56" s="772"/>
      <c r="CQ56" s="773"/>
      <c r="CR56" s="771"/>
      <c r="CS56" s="772"/>
      <c r="CT56" s="772"/>
      <c r="CU56" s="772"/>
      <c r="CV56" s="773"/>
      <c r="CW56" s="771"/>
      <c r="CX56" s="772"/>
      <c r="CY56" s="772"/>
      <c r="CZ56" s="772"/>
      <c r="DA56" s="773"/>
      <c r="DB56" s="771"/>
      <c r="DC56" s="772"/>
      <c r="DD56" s="772"/>
      <c r="DE56" s="772"/>
      <c r="DF56" s="773"/>
      <c r="DG56" s="771"/>
      <c r="DH56" s="772"/>
      <c r="DI56" s="772"/>
      <c r="DJ56" s="772"/>
      <c r="DK56" s="773"/>
      <c r="DL56" s="771"/>
      <c r="DM56" s="772"/>
      <c r="DN56" s="772"/>
      <c r="DO56" s="772"/>
      <c r="DP56" s="773"/>
      <c r="DQ56" s="771"/>
      <c r="DR56" s="772"/>
      <c r="DS56" s="772"/>
      <c r="DT56" s="772"/>
      <c r="DU56" s="773"/>
      <c r="DV56" s="774"/>
      <c r="DW56" s="775"/>
      <c r="DX56" s="775"/>
      <c r="DY56" s="775"/>
      <c r="DZ56" s="776"/>
      <c r="EA56" s="199"/>
    </row>
    <row r="57" spans="1:131" s="200" customFormat="1" ht="26.25" customHeight="1">
      <c r="A57" s="214">
        <v>30</v>
      </c>
      <c r="B57" s="745"/>
      <c r="C57" s="746"/>
      <c r="D57" s="746"/>
      <c r="E57" s="746"/>
      <c r="F57" s="746"/>
      <c r="G57" s="746"/>
      <c r="H57" s="746"/>
      <c r="I57" s="746"/>
      <c r="J57" s="746"/>
      <c r="K57" s="746"/>
      <c r="L57" s="746"/>
      <c r="M57" s="746"/>
      <c r="N57" s="746"/>
      <c r="O57" s="746"/>
      <c r="P57" s="747"/>
      <c r="Q57" s="823"/>
      <c r="R57" s="824"/>
      <c r="S57" s="824"/>
      <c r="T57" s="824"/>
      <c r="U57" s="824"/>
      <c r="V57" s="824"/>
      <c r="W57" s="824"/>
      <c r="X57" s="824"/>
      <c r="Y57" s="824"/>
      <c r="Z57" s="824"/>
      <c r="AA57" s="824"/>
      <c r="AB57" s="824"/>
      <c r="AC57" s="824"/>
      <c r="AD57" s="824"/>
      <c r="AE57" s="825"/>
      <c r="AF57" s="751"/>
      <c r="AG57" s="752"/>
      <c r="AH57" s="752"/>
      <c r="AI57" s="752"/>
      <c r="AJ57" s="753"/>
      <c r="AK57" s="826"/>
      <c r="AL57" s="824"/>
      <c r="AM57" s="824"/>
      <c r="AN57" s="824"/>
      <c r="AO57" s="824"/>
      <c r="AP57" s="824"/>
      <c r="AQ57" s="824"/>
      <c r="AR57" s="824"/>
      <c r="AS57" s="824"/>
      <c r="AT57" s="824"/>
      <c r="AU57" s="824"/>
      <c r="AV57" s="824"/>
      <c r="AW57" s="824"/>
      <c r="AX57" s="824"/>
      <c r="AY57" s="824"/>
      <c r="AZ57" s="827"/>
      <c r="BA57" s="827"/>
      <c r="BB57" s="827"/>
      <c r="BC57" s="827"/>
      <c r="BD57" s="827"/>
      <c r="BE57" s="818"/>
      <c r="BF57" s="818"/>
      <c r="BG57" s="818"/>
      <c r="BH57" s="818"/>
      <c r="BI57" s="819"/>
      <c r="BJ57" s="205"/>
      <c r="BK57" s="205"/>
      <c r="BL57" s="205"/>
      <c r="BM57" s="205"/>
      <c r="BN57" s="205"/>
      <c r="BO57" s="218"/>
      <c r="BP57" s="218"/>
      <c r="BQ57" s="215">
        <v>51</v>
      </c>
      <c r="BR57" s="216"/>
      <c r="BS57" s="758"/>
      <c r="BT57" s="759"/>
      <c r="BU57" s="759"/>
      <c r="BV57" s="759"/>
      <c r="BW57" s="759"/>
      <c r="BX57" s="759"/>
      <c r="BY57" s="759"/>
      <c r="BZ57" s="759"/>
      <c r="CA57" s="759"/>
      <c r="CB57" s="759"/>
      <c r="CC57" s="759"/>
      <c r="CD57" s="759"/>
      <c r="CE57" s="759"/>
      <c r="CF57" s="759"/>
      <c r="CG57" s="760"/>
      <c r="CH57" s="771"/>
      <c r="CI57" s="772"/>
      <c r="CJ57" s="772"/>
      <c r="CK57" s="772"/>
      <c r="CL57" s="773"/>
      <c r="CM57" s="771"/>
      <c r="CN57" s="772"/>
      <c r="CO57" s="772"/>
      <c r="CP57" s="772"/>
      <c r="CQ57" s="773"/>
      <c r="CR57" s="771"/>
      <c r="CS57" s="772"/>
      <c r="CT57" s="772"/>
      <c r="CU57" s="772"/>
      <c r="CV57" s="773"/>
      <c r="CW57" s="771"/>
      <c r="CX57" s="772"/>
      <c r="CY57" s="772"/>
      <c r="CZ57" s="772"/>
      <c r="DA57" s="773"/>
      <c r="DB57" s="771"/>
      <c r="DC57" s="772"/>
      <c r="DD57" s="772"/>
      <c r="DE57" s="772"/>
      <c r="DF57" s="773"/>
      <c r="DG57" s="771"/>
      <c r="DH57" s="772"/>
      <c r="DI57" s="772"/>
      <c r="DJ57" s="772"/>
      <c r="DK57" s="773"/>
      <c r="DL57" s="771"/>
      <c r="DM57" s="772"/>
      <c r="DN57" s="772"/>
      <c r="DO57" s="772"/>
      <c r="DP57" s="773"/>
      <c r="DQ57" s="771"/>
      <c r="DR57" s="772"/>
      <c r="DS57" s="772"/>
      <c r="DT57" s="772"/>
      <c r="DU57" s="773"/>
      <c r="DV57" s="774"/>
      <c r="DW57" s="775"/>
      <c r="DX57" s="775"/>
      <c r="DY57" s="775"/>
      <c r="DZ57" s="776"/>
      <c r="EA57" s="199"/>
    </row>
    <row r="58" spans="1:131" s="200" customFormat="1" ht="26.25" customHeight="1">
      <c r="A58" s="214">
        <v>31</v>
      </c>
      <c r="B58" s="745"/>
      <c r="C58" s="746"/>
      <c r="D58" s="746"/>
      <c r="E58" s="746"/>
      <c r="F58" s="746"/>
      <c r="G58" s="746"/>
      <c r="H58" s="746"/>
      <c r="I58" s="746"/>
      <c r="J58" s="746"/>
      <c r="K58" s="746"/>
      <c r="L58" s="746"/>
      <c r="M58" s="746"/>
      <c r="N58" s="746"/>
      <c r="O58" s="746"/>
      <c r="P58" s="747"/>
      <c r="Q58" s="823"/>
      <c r="R58" s="824"/>
      <c r="S58" s="824"/>
      <c r="T58" s="824"/>
      <c r="U58" s="824"/>
      <c r="V58" s="824"/>
      <c r="W58" s="824"/>
      <c r="X58" s="824"/>
      <c r="Y58" s="824"/>
      <c r="Z58" s="824"/>
      <c r="AA58" s="824"/>
      <c r="AB58" s="824"/>
      <c r="AC58" s="824"/>
      <c r="AD58" s="824"/>
      <c r="AE58" s="825"/>
      <c r="AF58" s="751"/>
      <c r="AG58" s="752"/>
      <c r="AH58" s="752"/>
      <c r="AI58" s="752"/>
      <c r="AJ58" s="753"/>
      <c r="AK58" s="826"/>
      <c r="AL58" s="824"/>
      <c r="AM58" s="824"/>
      <c r="AN58" s="824"/>
      <c r="AO58" s="824"/>
      <c r="AP58" s="824"/>
      <c r="AQ58" s="824"/>
      <c r="AR58" s="824"/>
      <c r="AS58" s="824"/>
      <c r="AT58" s="824"/>
      <c r="AU58" s="824"/>
      <c r="AV58" s="824"/>
      <c r="AW58" s="824"/>
      <c r="AX58" s="824"/>
      <c r="AY58" s="824"/>
      <c r="AZ58" s="827"/>
      <c r="BA58" s="827"/>
      <c r="BB58" s="827"/>
      <c r="BC58" s="827"/>
      <c r="BD58" s="827"/>
      <c r="BE58" s="818"/>
      <c r="BF58" s="818"/>
      <c r="BG58" s="818"/>
      <c r="BH58" s="818"/>
      <c r="BI58" s="819"/>
      <c r="BJ58" s="205"/>
      <c r="BK58" s="205"/>
      <c r="BL58" s="205"/>
      <c r="BM58" s="205"/>
      <c r="BN58" s="205"/>
      <c r="BO58" s="218"/>
      <c r="BP58" s="218"/>
      <c r="BQ58" s="215">
        <v>52</v>
      </c>
      <c r="BR58" s="216"/>
      <c r="BS58" s="758"/>
      <c r="BT58" s="759"/>
      <c r="BU58" s="759"/>
      <c r="BV58" s="759"/>
      <c r="BW58" s="759"/>
      <c r="BX58" s="759"/>
      <c r="BY58" s="759"/>
      <c r="BZ58" s="759"/>
      <c r="CA58" s="759"/>
      <c r="CB58" s="759"/>
      <c r="CC58" s="759"/>
      <c r="CD58" s="759"/>
      <c r="CE58" s="759"/>
      <c r="CF58" s="759"/>
      <c r="CG58" s="760"/>
      <c r="CH58" s="771"/>
      <c r="CI58" s="772"/>
      <c r="CJ58" s="772"/>
      <c r="CK58" s="772"/>
      <c r="CL58" s="773"/>
      <c r="CM58" s="771"/>
      <c r="CN58" s="772"/>
      <c r="CO58" s="772"/>
      <c r="CP58" s="772"/>
      <c r="CQ58" s="773"/>
      <c r="CR58" s="771"/>
      <c r="CS58" s="772"/>
      <c r="CT58" s="772"/>
      <c r="CU58" s="772"/>
      <c r="CV58" s="773"/>
      <c r="CW58" s="771"/>
      <c r="CX58" s="772"/>
      <c r="CY58" s="772"/>
      <c r="CZ58" s="772"/>
      <c r="DA58" s="773"/>
      <c r="DB58" s="771"/>
      <c r="DC58" s="772"/>
      <c r="DD58" s="772"/>
      <c r="DE58" s="772"/>
      <c r="DF58" s="773"/>
      <c r="DG58" s="771"/>
      <c r="DH58" s="772"/>
      <c r="DI58" s="772"/>
      <c r="DJ58" s="772"/>
      <c r="DK58" s="773"/>
      <c r="DL58" s="771"/>
      <c r="DM58" s="772"/>
      <c r="DN58" s="772"/>
      <c r="DO58" s="772"/>
      <c r="DP58" s="773"/>
      <c r="DQ58" s="771"/>
      <c r="DR58" s="772"/>
      <c r="DS58" s="772"/>
      <c r="DT58" s="772"/>
      <c r="DU58" s="773"/>
      <c r="DV58" s="774"/>
      <c r="DW58" s="775"/>
      <c r="DX58" s="775"/>
      <c r="DY58" s="775"/>
      <c r="DZ58" s="776"/>
      <c r="EA58" s="199"/>
    </row>
    <row r="59" spans="1:131" s="200" customFormat="1" ht="26.25" customHeight="1">
      <c r="A59" s="214">
        <v>32</v>
      </c>
      <c r="B59" s="745"/>
      <c r="C59" s="746"/>
      <c r="D59" s="746"/>
      <c r="E59" s="746"/>
      <c r="F59" s="746"/>
      <c r="G59" s="746"/>
      <c r="H59" s="746"/>
      <c r="I59" s="746"/>
      <c r="J59" s="746"/>
      <c r="K59" s="746"/>
      <c r="L59" s="746"/>
      <c r="M59" s="746"/>
      <c r="N59" s="746"/>
      <c r="O59" s="746"/>
      <c r="P59" s="747"/>
      <c r="Q59" s="823"/>
      <c r="R59" s="824"/>
      <c r="S59" s="824"/>
      <c r="T59" s="824"/>
      <c r="U59" s="824"/>
      <c r="V59" s="824"/>
      <c r="W59" s="824"/>
      <c r="X59" s="824"/>
      <c r="Y59" s="824"/>
      <c r="Z59" s="824"/>
      <c r="AA59" s="824"/>
      <c r="AB59" s="824"/>
      <c r="AC59" s="824"/>
      <c r="AD59" s="824"/>
      <c r="AE59" s="825"/>
      <c r="AF59" s="751"/>
      <c r="AG59" s="752"/>
      <c r="AH59" s="752"/>
      <c r="AI59" s="752"/>
      <c r="AJ59" s="753"/>
      <c r="AK59" s="826"/>
      <c r="AL59" s="824"/>
      <c r="AM59" s="824"/>
      <c r="AN59" s="824"/>
      <c r="AO59" s="824"/>
      <c r="AP59" s="824"/>
      <c r="AQ59" s="824"/>
      <c r="AR59" s="824"/>
      <c r="AS59" s="824"/>
      <c r="AT59" s="824"/>
      <c r="AU59" s="824"/>
      <c r="AV59" s="824"/>
      <c r="AW59" s="824"/>
      <c r="AX59" s="824"/>
      <c r="AY59" s="824"/>
      <c r="AZ59" s="827"/>
      <c r="BA59" s="827"/>
      <c r="BB59" s="827"/>
      <c r="BC59" s="827"/>
      <c r="BD59" s="827"/>
      <c r="BE59" s="818"/>
      <c r="BF59" s="818"/>
      <c r="BG59" s="818"/>
      <c r="BH59" s="818"/>
      <c r="BI59" s="819"/>
      <c r="BJ59" s="205"/>
      <c r="BK59" s="205"/>
      <c r="BL59" s="205"/>
      <c r="BM59" s="205"/>
      <c r="BN59" s="205"/>
      <c r="BO59" s="218"/>
      <c r="BP59" s="218"/>
      <c r="BQ59" s="215">
        <v>53</v>
      </c>
      <c r="BR59" s="216"/>
      <c r="BS59" s="758"/>
      <c r="BT59" s="759"/>
      <c r="BU59" s="759"/>
      <c r="BV59" s="759"/>
      <c r="BW59" s="759"/>
      <c r="BX59" s="759"/>
      <c r="BY59" s="759"/>
      <c r="BZ59" s="759"/>
      <c r="CA59" s="759"/>
      <c r="CB59" s="759"/>
      <c r="CC59" s="759"/>
      <c r="CD59" s="759"/>
      <c r="CE59" s="759"/>
      <c r="CF59" s="759"/>
      <c r="CG59" s="760"/>
      <c r="CH59" s="771"/>
      <c r="CI59" s="772"/>
      <c r="CJ59" s="772"/>
      <c r="CK59" s="772"/>
      <c r="CL59" s="773"/>
      <c r="CM59" s="771"/>
      <c r="CN59" s="772"/>
      <c r="CO59" s="772"/>
      <c r="CP59" s="772"/>
      <c r="CQ59" s="773"/>
      <c r="CR59" s="771"/>
      <c r="CS59" s="772"/>
      <c r="CT59" s="772"/>
      <c r="CU59" s="772"/>
      <c r="CV59" s="773"/>
      <c r="CW59" s="771"/>
      <c r="CX59" s="772"/>
      <c r="CY59" s="772"/>
      <c r="CZ59" s="772"/>
      <c r="DA59" s="773"/>
      <c r="DB59" s="771"/>
      <c r="DC59" s="772"/>
      <c r="DD59" s="772"/>
      <c r="DE59" s="772"/>
      <c r="DF59" s="773"/>
      <c r="DG59" s="771"/>
      <c r="DH59" s="772"/>
      <c r="DI59" s="772"/>
      <c r="DJ59" s="772"/>
      <c r="DK59" s="773"/>
      <c r="DL59" s="771"/>
      <c r="DM59" s="772"/>
      <c r="DN59" s="772"/>
      <c r="DO59" s="772"/>
      <c r="DP59" s="773"/>
      <c r="DQ59" s="771"/>
      <c r="DR59" s="772"/>
      <c r="DS59" s="772"/>
      <c r="DT59" s="772"/>
      <c r="DU59" s="773"/>
      <c r="DV59" s="774"/>
      <c r="DW59" s="775"/>
      <c r="DX59" s="775"/>
      <c r="DY59" s="775"/>
      <c r="DZ59" s="776"/>
      <c r="EA59" s="199"/>
    </row>
    <row r="60" spans="1:131" s="200" customFormat="1" ht="26.25" customHeight="1">
      <c r="A60" s="214">
        <v>33</v>
      </c>
      <c r="B60" s="745"/>
      <c r="C60" s="746"/>
      <c r="D60" s="746"/>
      <c r="E60" s="746"/>
      <c r="F60" s="746"/>
      <c r="G60" s="746"/>
      <c r="H60" s="746"/>
      <c r="I60" s="746"/>
      <c r="J60" s="746"/>
      <c r="K60" s="746"/>
      <c r="L60" s="746"/>
      <c r="M60" s="746"/>
      <c r="N60" s="746"/>
      <c r="O60" s="746"/>
      <c r="P60" s="747"/>
      <c r="Q60" s="823"/>
      <c r="R60" s="824"/>
      <c r="S60" s="824"/>
      <c r="T60" s="824"/>
      <c r="U60" s="824"/>
      <c r="V60" s="824"/>
      <c r="W60" s="824"/>
      <c r="X60" s="824"/>
      <c r="Y60" s="824"/>
      <c r="Z60" s="824"/>
      <c r="AA60" s="824"/>
      <c r="AB60" s="824"/>
      <c r="AC60" s="824"/>
      <c r="AD60" s="824"/>
      <c r="AE60" s="825"/>
      <c r="AF60" s="751"/>
      <c r="AG60" s="752"/>
      <c r="AH60" s="752"/>
      <c r="AI60" s="752"/>
      <c r="AJ60" s="753"/>
      <c r="AK60" s="826"/>
      <c r="AL60" s="824"/>
      <c r="AM60" s="824"/>
      <c r="AN60" s="824"/>
      <c r="AO60" s="824"/>
      <c r="AP60" s="824"/>
      <c r="AQ60" s="824"/>
      <c r="AR60" s="824"/>
      <c r="AS60" s="824"/>
      <c r="AT60" s="824"/>
      <c r="AU60" s="824"/>
      <c r="AV60" s="824"/>
      <c r="AW60" s="824"/>
      <c r="AX60" s="824"/>
      <c r="AY60" s="824"/>
      <c r="AZ60" s="827"/>
      <c r="BA60" s="827"/>
      <c r="BB60" s="827"/>
      <c r="BC60" s="827"/>
      <c r="BD60" s="827"/>
      <c r="BE60" s="818"/>
      <c r="BF60" s="818"/>
      <c r="BG60" s="818"/>
      <c r="BH60" s="818"/>
      <c r="BI60" s="819"/>
      <c r="BJ60" s="205"/>
      <c r="BK60" s="205"/>
      <c r="BL60" s="205"/>
      <c r="BM60" s="205"/>
      <c r="BN60" s="205"/>
      <c r="BO60" s="218"/>
      <c r="BP60" s="218"/>
      <c r="BQ60" s="215">
        <v>54</v>
      </c>
      <c r="BR60" s="216"/>
      <c r="BS60" s="758"/>
      <c r="BT60" s="759"/>
      <c r="BU60" s="759"/>
      <c r="BV60" s="759"/>
      <c r="BW60" s="759"/>
      <c r="BX60" s="759"/>
      <c r="BY60" s="759"/>
      <c r="BZ60" s="759"/>
      <c r="CA60" s="759"/>
      <c r="CB60" s="759"/>
      <c r="CC60" s="759"/>
      <c r="CD60" s="759"/>
      <c r="CE60" s="759"/>
      <c r="CF60" s="759"/>
      <c r="CG60" s="760"/>
      <c r="CH60" s="771"/>
      <c r="CI60" s="772"/>
      <c r="CJ60" s="772"/>
      <c r="CK60" s="772"/>
      <c r="CL60" s="773"/>
      <c r="CM60" s="771"/>
      <c r="CN60" s="772"/>
      <c r="CO60" s="772"/>
      <c r="CP60" s="772"/>
      <c r="CQ60" s="773"/>
      <c r="CR60" s="771"/>
      <c r="CS60" s="772"/>
      <c r="CT60" s="772"/>
      <c r="CU60" s="772"/>
      <c r="CV60" s="773"/>
      <c r="CW60" s="771"/>
      <c r="CX60" s="772"/>
      <c r="CY60" s="772"/>
      <c r="CZ60" s="772"/>
      <c r="DA60" s="773"/>
      <c r="DB60" s="771"/>
      <c r="DC60" s="772"/>
      <c r="DD60" s="772"/>
      <c r="DE60" s="772"/>
      <c r="DF60" s="773"/>
      <c r="DG60" s="771"/>
      <c r="DH60" s="772"/>
      <c r="DI60" s="772"/>
      <c r="DJ60" s="772"/>
      <c r="DK60" s="773"/>
      <c r="DL60" s="771"/>
      <c r="DM60" s="772"/>
      <c r="DN60" s="772"/>
      <c r="DO60" s="772"/>
      <c r="DP60" s="773"/>
      <c r="DQ60" s="771"/>
      <c r="DR60" s="772"/>
      <c r="DS60" s="772"/>
      <c r="DT60" s="772"/>
      <c r="DU60" s="773"/>
      <c r="DV60" s="774"/>
      <c r="DW60" s="775"/>
      <c r="DX60" s="775"/>
      <c r="DY60" s="775"/>
      <c r="DZ60" s="776"/>
      <c r="EA60" s="199"/>
    </row>
    <row r="61" spans="1:131" s="200" customFormat="1" ht="26.25" customHeight="1" thickBot="1">
      <c r="A61" s="214">
        <v>34</v>
      </c>
      <c r="B61" s="745"/>
      <c r="C61" s="746"/>
      <c r="D61" s="746"/>
      <c r="E61" s="746"/>
      <c r="F61" s="746"/>
      <c r="G61" s="746"/>
      <c r="H61" s="746"/>
      <c r="I61" s="746"/>
      <c r="J61" s="746"/>
      <c r="K61" s="746"/>
      <c r="L61" s="746"/>
      <c r="M61" s="746"/>
      <c r="N61" s="746"/>
      <c r="O61" s="746"/>
      <c r="P61" s="747"/>
      <c r="Q61" s="823"/>
      <c r="R61" s="824"/>
      <c r="S61" s="824"/>
      <c r="T61" s="824"/>
      <c r="U61" s="824"/>
      <c r="V61" s="824"/>
      <c r="W61" s="824"/>
      <c r="X61" s="824"/>
      <c r="Y61" s="824"/>
      <c r="Z61" s="824"/>
      <c r="AA61" s="824"/>
      <c r="AB61" s="824"/>
      <c r="AC61" s="824"/>
      <c r="AD61" s="824"/>
      <c r="AE61" s="825"/>
      <c r="AF61" s="751"/>
      <c r="AG61" s="752"/>
      <c r="AH61" s="752"/>
      <c r="AI61" s="752"/>
      <c r="AJ61" s="753"/>
      <c r="AK61" s="826"/>
      <c r="AL61" s="824"/>
      <c r="AM61" s="824"/>
      <c r="AN61" s="824"/>
      <c r="AO61" s="824"/>
      <c r="AP61" s="824"/>
      <c r="AQ61" s="824"/>
      <c r="AR61" s="824"/>
      <c r="AS61" s="824"/>
      <c r="AT61" s="824"/>
      <c r="AU61" s="824"/>
      <c r="AV61" s="824"/>
      <c r="AW61" s="824"/>
      <c r="AX61" s="824"/>
      <c r="AY61" s="824"/>
      <c r="AZ61" s="827"/>
      <c r="BA61" s="827"/>
      <c r="BB61" s="827"/>
      <c r="BC61" s="827"/>
      <c r="BD61" s="827"/>
      <c r="BE61" s="818"/>
      <c r="BF61" s="818"/>
      <c r="BG61" s="818"/>
      <c r="BH61" s="818"/>
      <c r="BI61" s="819"/>
      <c r="BJ61" s="205"/>
      <c r="BK61" s="205"/>
      <c r="BL61" s="205"/>
      <c r="BM61" s="205"/>
      <c r="BN61" s="205"/>
      <c r="BO61" s="218"/>
      <c r="BP61" s="218"/>
      <c r="BQ61" s="215">
        <v>55</v>
      </c>
      <c r="BR61" s="216"/>
      <c r="BS61" s="758"/>
      <c r="BT61" s="759"/>
      <c r="BU61" s="759"/>
      <c r="BV61" s="759"/>
      <c r="BW61" s="759"/>
      <c r="BX61" s="759"/>
      <c r="BY61" s="759"/>
      <c r="BZ61" s="759"/>
      <c r="CA61" s="759"/>
      <c r="CB61" s="759"/>
      <c r="CC61" s="759"/>
      <c r="CD61" s="759"/>
      <c r="CE61" s="759"/>
      <c r="CF61" s="759"/>
      <c r="CG61" s="760"/>
      <c r="CH61" s="771"/>
      <c r="CI61" s="772"/>
      <c r="CJ61" s="772"/>
      <c r="CK61" s="772"/>
      <c r="CL61" s="773"/>
      <c r="CM61" s="771"/>
      <c r="CN61" s="772"/>
      <c r="CO61" s="772"/>
      <c r="CP61" s="772"/>
      <c r="CQ61" s="773"/>
      <c r="CR61" s="771"/>
      <c r="CS61" s="772"/>
      <c r="CT61" s="772"/>
      <c r="CU61" s="772"/>
      <c r="CV61" s="773"/>
      <c r="CW61" s="771"/>
      <c r="CX61" s="772"/>
      <c r="CY61" s="772"/>
      <c r="CZ61" s="772"/>
      <c r="DA61" s="773"/>
      <c r="DB61" s="771"/>
      <c r="DC61" s="772"/>
      <c r="DD61" s="772"/>
      <c r="DE61" s="772"/>
      <c r="DF61" s="773"/>
      <c r="DG61" s="771"/>
      <c r="DH61" s="772"/>
      <c r="DI61" s="772"/>
      <c r="DJ61" s="772"/>
      <c r="DK61" s="773"/>
      <c r="DL61" s="771"/>
      <c r="DM61" s="772"/>
      <c r="DN61" s="772"/>
      <c r="DO61" s="772"/>
      <c r="DP61" s="773"/>
      <c r="DQ61" s="771"/>
      <c r="DR61" s="772"/>
      <c r="DS61" s="772"/>
      <c r="DT61" s="772"/>
      <c r="DU61" s="773"/>
      <c r="DV61" s="774"/>
      <c r="DW61" s="775"/>
      <c r="DX61" s="775"/>
      <c r="DY61" s="775"/>
      <c r="DZ61" s="776"/>
      <c r="EA61" s="199"/>
    </row>
    <row r="62" spans="1:131" s="200" customFormat="1" ht="26.25" customHeight="1">
      <c r="A62" s="214">
        <v>35</v>
      </c>
      <c r="B62" s="745"/>
      <c r="C62" s="746"/>
      <c r="D62" s="746"/>
      <c r="E62" s="746"/>
      <c r="F62" s="746"/>
      <c r="G62" s="746"/>
      <c r="H62" s="746"/>
      <c r="I62" s="746"/>
      <c r="J62" s="746"/>
      <c r="K62" s="746"/>
      <c r="L62" s="746"/>
      <c r="M62" s="746"/>
      <c r="N62" s="746"/>
      <c r="O62" s="746"/>
      <c r="P62" s="747"/>
      <c r="Q62" s="823"/>
      <c r="R62" s="824"/>
      <c r="S62" s="824"/>
      <c r="T62" s="824"/>
      <c r="U62" s="824"/>
      <c r="V62" s="824"/>
      <c r="W62" s="824"/>
      <c r="X62" s="824"/>
      <c r="Y62" s="824"/>
      <c r="Z62" s="824"/>
      <c r="AA62" s="824"/>
      <c r="AB62" s="824"/>
      <c r="AC62" s="824"/>
      <c r="AD62" s="824"/>
      <c r="AE62" s="825"/>
      <c r="AF62" s="751"/>
      <c r="AG62" s="752"/>
      <c r="AH62" s="752"/>
      <c r="AI62" s="752"/>
      <c r="AJ62" s="753"/>
      <c r="AK62" s="826"/>
      <c r="AL62" s="824"/>
      <c r="AM62" s="824"/>
      <c r="AN62" s="824"/>
      <c r="AO62" s="824"/>
      <c r="AP62" s="824"/>
      <c r="AQ62" s="824"/>
      <c r="AR62" s="824"/>
      <c r="AS62" s="824"/>
      <c r="AT62" s="824"/>
      <c r="AU62" s="824"/>
      <c r="AV62" s="824"/>
      <c r="AW62" s="824"/>
      <c r="AX62" s="824"/>
      <c r="AY62" s="824"/>
      <c r="AZ62" s="827"/>
      <c r="BA62" s="827"/>
      <c r="BB62" s="827"/>
      <c r="BC62" s="827"/>
      <c r="BD62" s="827"/>
      <c r="BE62" s="818"/>
      <c r="BF62" s="818"/>
      <c r="BG62" s="818"/>
      <c r="BH62" s="818"/>
      <c r="BI62" s="819"/>
      <c r="BJ62" s="835" t="s">
        <v>392</v>
      </c>
      <c r="BK62" s="796"/>
      <c r="BL62" s="796"/>
      <c r="BM62" s="796"/>
      <c r="BN62" s="797"/>
      <c r="BO62" s="218"/>
      <c r="BP62" s="218"/>
      <c r="BQ62" s="215">
        <v>56</v>
      </c>
      <c r="BR62" s="216"/>
      <c r="BS62" s="758"/>
      <c r="BT62" s="759"/>
      <c r="BU62" s="759"/>
      <c r="BV62" s="759"/>
      <c r="BW62" s="759"/>
      <c r="BX62" s="759"/>
      <c r="BY62" s="759"/>
      <c r="BZ62" s="759"/>
      <c r="CA62" s="759"/>
      <c r="CB62" s="759"/>
      <c r="CC62" s="759"/>
      <c r="CD62" s="759"/>
      <c r="CE62" s="759"/>
      <c r="CF62" s="759"/>
      <c r="CG62" s="760"/>
      <c r="CH62" s="771"/>
      <c r="CI62" s="772"/>
      <c r="CJ62" s="772"/>
      <c r="CK62" s="772"/>
      <c r="CL62" s="773"/>
      <c r="CM62" s="771"/>
      <c r="CN62" s="772"/>
      <c r="CO62" s="772"/>
      <c r="CP62" s="772"/>
      <c r="CQ62" s="773"/>
      <c r="CR62" s="771"/>
      <c r="CS62" s="772"/>
      <c r="CT62" s="772"/>
      <c r="CU62" s="772"/>
      <c r="CV62" s="773"/>
      <c r="CW62" s="771"/>
      <c r="CX62" s="772"/>
      <c r="CY62" s="772"/>
      <c r="CZ62" s="772"/>
      <c r="DA62" s="773"/>
      <c r="DB62" s="771"/>
      <c r="DC62" s="772"/>
      <c r="DD62" s="772"/>
      <c r="DE62" s="772"/>
      <c r="DF62" s="773"/>
      <c r="DG62" s="771"/>
      <c r="DH62" s="772"/>
      <c r="DI62" s="772"/>
      <c r="DJ62" s="772"/>
      <c r="DK62" s="773"/>
      <c r="DL62" s="771"/>
      <c r="DM62" s="772"/>
      <c r="DN62" s="772"/>
      <c r="DO62" s="772"/>
      <c r="DP62" s="773"/>
      <c r="DQ62" s="771"/>
      <c r="DR62" s="772"/>
      <c r="DS62" s="772"/>
      <c r="DT62" s="772"/>
      <c r="DU62" s="773"/>
      <c r="DV62" s="774"/>
      <c r="DW62" s="775"/>
      <c r="DX62" s="775"/>
      <c r="DY62" s="775"/>
      <c r="DZ62" s="776"/>
      <c r="EA62" s="199"/>
    </row>
    <row r="63" spans="1:131" s="200" customFormat="1" ht="26.25" customHeight="1" thickBot="1">
      <c r="A63" s="217" t="s">
        <v>370</v>
      </c>
      <c r="B63" s="780" t="s">
        <v>393</v>
      </c>
      <c r="C63" s="781"/>
      <c r="D63" s="781"/>
      <c r="E63" s="781"/>
      <c r="F63" s="781"/>
      <c r="G63" s="781"/>
      <c r="H63" s="781"/>
      <c r="I63" s="781"/>
      <c r="J63" s="781"/>
      <c r="K63" s="781"/>
      <c r="L63" s="781"/>
      <c r="M63" s="781"/>
      <c r="N63" s="781"/>
      <c r="O63" s="781"/>
      <c r="P63" s="782"/>
      <c r="Q63" s="828"/>
      <c r="R63" s="829"/>
      <c r="S63" s="829"/>
      <c r="T63" s="829"/>
      <c r="U63" s="829"/>
      <c r="V63" s="829"/>
      <c r="W63" s="829"/>
      <c r="X63" s="829"/>
      <c r="Y63" s="829"/>
      <c r="Z63" s="829"/>
      <c r="AA63" s="829"/>
      <c r="AB63" s="829"/>
      <c r="AC63" s="829"/>
      <c r="AD63" s="829"/>
      <c r="AE63" s="830"/>
      <c r="AF63" s="831">
        <v>2252</v>
      </c>
      <c r="AG63" s="832"/>
      <c r="AH63" s="832"/>
      <c r="AI63" s="832"/>
      <c r="AJ63" s="833"/>
      <c r="AK63" s="834"/>
      <c r="AL63" s="829"/>
      <c r="AM63" s="829"/>
      <c r="AN63" s="829"/>
      <c r="AO63" s="829"/>
      <c r="AP63" s="832">
        <v>7615</v>
      </c>
      <c r="AQ63" s="832"/>
      <c r="AR63" s="832"/>
      <c r="AS63" s="832"/>
      <c r="AT63" s="832"/>
      <c r="AU63" s="832">
        <v>4174</v>
      </c>
      <c r="AV63" s="832"/>
      <c r="AW63" s="832"/>
      <c r="AX63" s="832"/>
      <c r="AY63" s="832"/>
      <c r="AZ63" s="836"/>
      <c r="BA63" s="836"/>
      <c r="BB63" s="836"/>
      <c r="BC63" s="836"/>
      <c r="BD63" s="836"/>
      <c r="BE63" s="837"/>
      <c r="BF63" s="837"/>
      <c r="BG63" s="837"/>
      <c r="BH63" s="837"/>
      <c r="BI63" s="838"/>
      <c r="BJ63" s="839" t="s">
        <v>112</v>
      </c>
      <c r="BK63" s="840"/>
      <c r="BL63" s="840"/>
      <c r="BM63" s="840"/>
      <c r="BN63" s="841"/>
      <c r="BO63" s="218"/>
      <c r="BP63" s="218"/>
      <c r="BQ63" s="215">
        <v>57</v>
      </c>
      <c r="BR63" s="216"/>
      <c r="BS63" s="758"/>
      <c r="BT63" s="759"/>
      <c r="BU63" s="759"/>
      <c r="BV63" s="759"/>
      <c r="BW63" s="759"/>
      <c r="BX63" s="759"/>
      <c r="BY63" s="759"/>
      <c r="BZ63" s="759"/>
      <c r="CA63" s="759"/>
      <c r="CB63" s="759"/>
      <c r="CC63" s="759"/>
      <c r="CD63" s="759"/>
      <c r="CE63" s="759"/>
      <c r="CF63" s="759"/>
      <c r="CG63" s="760"/>
      <c r="CH63" s="771"/>
      <c r="CI63" s="772"/>
      <c r="CJ63" s="772"/>
      <c r="CK63" s="772"/>
      <c r="CL63" s="773"/>
      <c r="CM63" s="771"/>
      <c r="CN63" s="772"/>
      <c r="CO63" s="772"/>
      <c r="CP63" s="772"/>
      <c r="CQ63" s="773"/>
      <c r="CR63" s="771"/>
      <c r="CS63" s="772"/>
      <c r="CT63" s="772"/>
      <c r="CU63" s="772"/>
      <c r="CV63" s="773"/>
      <c r="CW63" s="771"/>
      <c r="CX63" s="772"/>
      <c r="CY63" s="772"/>
      <c r="CZ63" s="772"/>
      <c r="DA63" s="773"/>
      <c r="DB63" s="771"/>
      <c r="DC63" s="772"/>
      <c r="DD63" s="772"/>
      <c r="DE63" s="772"/>
      <c r="DF63" s="773"/>
      <c r="DG63" s="771"/>
      <c r="DH63" s="772"/>
      <c r="DI63" s="772"/>
      <c r="DJ63" s="772"/>
      <c r="DK63" s="773"/>
      <c r="DL63" s="771"/>
      <c r="DM63" s="772"/>
      <c r="DN63" s="772"/>
      <c r="DO63" s="772"/>
      <c r="DP63" s="773"/>
      <c r="DQ63" s="771"/>
      <c r="DR63" s="772"/>
      <c r="DS63" s="772"/>
      <c r="DT63" s="772"/>
      <c r="DU63" s="773"/>
      <c r="DV63" s="774"/>
      <c r="DW63" s="775"/>
      <c r="DX63" s="775"/>
      <c r="DY63" s="775"/>
      <c r="DZ63" s="776"/>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58"/>
      <c r="BT64" s="759"/>
      <c r="BU64" s="759"/>
      <c r="BV64" s="759"/>
      <c r="BW64" s="759"/>
      <c r="BX64" s="759"/>
      <c r="BY64" s="759"/>
      <c r="BZ64" s="759"/>
      <c r="CA64" s="759"/>
      <c r="CB64" s="759"/>
      <c r="CC64" s="759"/>
      <c r="CD64" s="759"/>
      <c r="CE64" s="759"/>
      <c r="CF64" s="759"/>
      <c r="CG64" s="760"/>
      <c r="CH64" s="771"/>
      <c r="CI64" s="772"/>
      <c r="CJ64" s="772"/>
      <c r="CK64" s="772"/>
      <c r="CL64" s="773"/>
      <c r="CM64" s="771"/>
      <c r="CN64" s="772"/>
      <c r="CO64" s="772"/>
      <c r="CP64" s="772"/>
      <c r="CQ64" s="773"/>
      <c r="CR64" s="771"/>
      <c r="CS64" s="772"/>
      <c r="CT64" s="772"/>
      <c r="CU64" s="772"/>
      <c r="CV64" s="773"/>
      <c r="CW64" s="771"/>
      <c r="CX64" s="772"/>
      <c r="CY64" s="772"/>
      <c r="CZ64" s="772"/>
      <c r="DA64" s="773"/>
      <c r="DB64" s="771"/>
      <c r="DC64" s="772"/>
      <c r="DD64" s="772"/>
      <c r="DE64" s="772"/>
      <c r="DF64" s="773"/>
      <c r="DG64" s="771"/>
      <c r="DH64" s="772"/>
      <c r="DI64" s="772"/>
      <c r="DJ64" s="772"/>
      <c r="DK64" s="773"/>
      <c r="DL64" s="771"/>
      <c r="DM64" s="772"/>
      <c r="DN64" s="772"/>
      <c r="DO64" s="772"/>
      <c r="DP64" s="773"/>
      <c r="DQ64" s="771"/>
      <c r="DR64" s="772"/>
      <c r="DS64" s="772"/>
      <c r="DT64" s="772"/>
      <c r="DU64" s="773"/>
      <c r="DV64" s="774"/>
      <c r="DW64" s="775"/>
      <c r="DX64" s="775"/>
      <c r="DY64" s="775"/>
      <c r="DZ64" s="776"/>
      <c r="EA64" s="199"/>
    </row>
    <row r="65" spans="1:131" s="200" customFormat="1" ht="26.25" customHeight="1" thickBot="1">
      <c r="A65" s="205" t="s">
        <v>394</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58"/>
      <c r="BT65" s="759"/>
      <c r="BU65" s="759"/>
      <c r="BV65" s="759"/>
      <c r="BW65" s="759"/>
      <c r="BX65" s="759"/>
      <c r="BY65" s="759"/>
      <c r="BZ65" s="759"/>
      <c r="CA65" s="759"/>
      <c r="CB65" s="759"/>
      <c r="CC65" s="759"/>
      <c r="CD65" s="759"/>
      <c r="CE65" s="759"/>
      <c r="CF65" s="759"/>
      <c r="CG65" s="760"/>
      <c r="CH65" s="771"/>
      <c r="CI65" s="772"/>
      <c r="CJ65" s="772"/>
      <c r="CK65" s="772"/>
      <c r="CL65" s="773"/>
      <c r="CM65" s="771"/>
      <c r="CN65" s="772"/>
      <c r="CO65" s="772"/>
      <c r="CP65" s="772"/>
      <c r="CQ65" s="773"/>
      <c r="CR65" s="771"/>
      <c r="CS65" s="772"/>
      <c r="CT65" s="772"/>
      <c r="CU65" s="772"/>
      <c r="CV65" s="773"/>
      <c r="CW65" s="771"/>
      <c r="CX65" s="772"/>
      <c r="CY65" s="772"/>
      <c r="CZ65" s="772"/>
      <c r="DA65" s="773"/>
      <c r="DB65" s="771"/>
      <c r="DC65" s="772"/>
      <c r="DD65" s="772"/>
      <c r="DE65" s="772"/>
      <c r="DF65" s="773"/>
      <c r="DG65" s="771"/>
      <c r="DH65" s="772"/>
      <c r="DI65" s="772"/>
      <c r="DJ65" s="772"/>
      <c r="DK65" s="773"/>
      <c r="DL65" s="771"/>
      <c r="DM65" s="772"/>
      <c r="DN65" s="772"/>
      <c r="DO65" s="772"/>
      <c r="DP65" s="773"/>
      <c r="DQ65" s="771"/>
      <c r="DR65" s="772"/>
      <c r="DS65" s="772"/>
      <c r="DT65" s="772"/>
      <c r="DU65" s="773"/>
      <c r="DV65" s="774"/>
      <c r="DW65" s="775"/>
      <c r="DX65" s="775"/>
      <c r="DY65" s="775"/>
      <c r="DZ65" s="776"/>
      <c r="EA65" s="199"/>
    </row>
    <row r="66" spans="1:131" s="200" customFormat="1" ht="26.25" customHeight="1">
      <c r="A66" s="730" t="s">
        <v>395</v>
      </c>
      <c r="B66" s="731"/>
      <c r="C66" s="731"/>
      <c r="D66" s="731"/>
      <c r="E66" s="731"/>
      <c r="F66" s="731"/>
      <c r="G66" s="731"/>
      <c r="H66" s="731"/>
      <c r="I66" s="731"/>
      <c r="J66" s="731"/>
      <c r="K66" s="731"/>
      <c r="L66" s="731"/>
      <c r="M66" s="731"/>
      <c r="N66" s="731"/>
      <c r="O66" s="731"/>
      <c r="P66" s="732"/>
      <c r="Q66" s="707" t="s">
        <v>374</v>
      </c>
      <c r="R66" s="708"/>
      <c r="S66" s="708"/>
      <c r="T66" s="708"/>
      <c r="U66" s="709"/>
      <c r="V66" s="707" t="s">
        <v>375</v>
      </c>
      <c r="W66" s="708"/>
      <c r="X66" s="708"/>
      <c r="Y66" s="708"/>
      <c r="Z66" s="709"/>
      <c r="AA66" s="707" t="s">
        <v>376</v>
      </c>
      <c r="AB66" s="708"/>
      <c r="AC66" s="708"/>
      <c r="AD66" s="708"/>
      <c r="AE66" s="709"/>
      <c r="AF66" s="842" t="s">
        <v>377</v>
      </c>
      <c r="AG66" s="803"/>
      <c r="AH66" s="803"/>
      <c r="AI66" s="803"/>
      <c r="AJ66" s="843"/>
      <c r="AK66" s="707" t="s">
        <v>378</v>
      </c>
      <c r="AL66" s="731"/>
      <c r="AM66" s="731"/>
      <c r="AN66" s="731"/>
      <c r="AO66" s="732"/>
      <c r="AP66" s="707" t="s">
        <v>379</v>
      </c>
      <c r="AQ66" s="708"/>
      <c r="AR66" s="708"/>
      <c r="AS66" s="708"/>
      <c r="AT66" s="709"/>
      <c r="AU66" s="707" t="s">
        <v>396</v>
      </c>
      <c r="AV66" s="708"/>
      <c r="AW66" s="708"/>
      <c r="AX66" s="708"/>
      <c r="AY66" s="709"/>
      <c r="AZ66" s="707" t="s">
        <v>355</v>
      </c>
      <c r="BA66" s="708"/>
      <c r="BB66" s="708"/>
      <c r="BC66" s="708"/>
      <c r="BD66" s="719"/>
      <c r="BE66" s="218"/>
      <c r="BF66" s="218"/>
      <c r="BG66" s="218"/>
      <c r="BH66" s="218"/>
      <c r="BI66" s="218"/>
      <c r="BJ66" s="218"/>
      <c r="BK66" s="218"/>
      <c r="BL66" s="218"/>
      <c r="BM66" s="218"/>
      <c r="BN66" s="218"/>
      <c r="BO66" s="218"/>
      <c r="BP66" s="218"/>
      <c r="BQ66" s="215">
        <v>60</v>
      </c>
      <c r="BR66" s="220"/>
      <c r="BS66" s="853"/>
      <c r="BT66" s="854"/>
      <c r="BU66" s="854"/>
      <c r="BV66" s="854"/>
      <c r="BW66" s="854"/>
      <c r="BX66" s="854"/>
      <c r="BY66" s="854"/>
      <c r="BZ66" s="854"/>
      <c r="CA66" s="854"/>
      <c r="CB66" s="854"/>
      <c r="CC66" s="854"/>
      <c r="CD66" s="854"/>
      <c r="CE66" s="854"/>
      <c r="CF66" s="854"/>
      <c r="CG66" s="855"/>
      <c r="CH66" s="850"/>
      <c r="CI66" s="851"/>
      <c r="CJ66" s="851"/>
      <c r="CK66" s="851"/>
      <c r="CL66" s="852"/>
      <c r="CM66" s="850"/>
      <c r="CN66" s="851"/>
      <c r="CO66" s="851"/>
      <c r="CP66" s="851"/>
      <c r="CQ66" s="852"/>
      <c r="CR66" s="850"/>
      <c r="CS66" s="851"/>
      <c r="CT66" s="851"/>
      <c r="CU66" s="851"/>
      <c r="CV66" s="852"/>
      <c r="CW66" s="850"/>
      <c r="CX66" s="851"/>
      <c r="CY66" s="851"/>
      <c r="CZ66" s="851"/>
      <c r="DA66" s="852"/>
      <c r="DB66" s="850"/>
      <c r="DC66" s="851"/>
      <c r="DD66" s="851"/>
      <c r="DE66" s="851"/>
      <c r="DF66" s="852"/>
      <c r="DG66" s="850"/>
      <c r="DH66" s="851"/>
      <c r="DI66" s="851"/>
      <c r="DJ66" s="851"/>
      <c r="DK66" s="852"/>
      <c r="DL66" s="850"/>
      <c r="DM66" s="851"/>
      <c r="DN66" s="851"/>
      <c r="DO66" s="851"/>
      <c r="DP66" s="852"/>
      <c r="DQ66" s="850"/>
      <c r="DR66" s="851"/>
      <c r="DS66" s="851"/>
      <c r="DT66" s="851"/>
      <c r="DU66" s="852"/>
      <c r="DV66" s="847"/>
      <c r="DW66" s="848"/>
      <c r="DX66" s="848"/>
      <c r="DY66" s="848"/>
      <c r="DZ66" s="849"/>
      <c r="EA66" s="199"/>
    </row>
    <row r="67" spans="1:131" s="200" customFormat="1" ht="26.25" customHeight="1" thickBot="1">
      <c r="A67" s="733"/>
      <c r="B67" s="734"/>
      <c r="C67" s="734"/>
      <c r="D67" s="734"/>
      <c r="E67" s="734"/>
      <c r="F67" s="734"/>
      <c r="G67" s="734"/>
      <c r="H67" s="734"/>
      <c r="I67" s="734"/>
      <c r="J67" s="734"/>
      <c r="K67" s="734"/>
      <c r="L67" s="734"/>
      <c r="M67" s="734"/>
      <c r="N67" s="734"/>
      <c r="O67" s="734"/>
      <c r="P67" s="735"/>
      <c r="Q67" s="710"/>
      <c r="R67" s="711"/>
      <c r="S67" s="711"/>
      <c r="T67" s="711"/>
      <c r="U67" s="712"/>
      <c r="V67" s="710"/>
      <c r="W67" s="711"/>
      <c r="X67" s="711"/>
      <c r="Y67" s="711"/>
      <c r="Z67" s="712"/>
      <c r="AA67" s="710"/>
      <c r="AB67" s="711"/>
      <c r="AC67" s="711"/>
      <c r="AD67" s="711"/>
      <c r="AE67" s="712"/>
      <c r="AF67" s="844"/>
      <c r="AG67" s="806"/>
      <c r="AH67" s="806"/>
      <c r="AI67" s="806"/>
      <c r="AJ67" s="845"/>
      <c r="AK67" s="846"/>
      <c r="AL67" s="734"/>
      <c r="AM67" s="734"/>
      <c r="AN67" s="734"/>
      <c r="AO67" s="735"/>
      <c r="AP67" s="710"/>
      <c r="AQ67" s="711"/>
      <c r="AR67" s="711"/>
      <c r="AS67" s="711"/>
      <c r="AT67" s="712"/>
      <c r="AU67" s="710"/>
      <c r="AV67" s="711"/>
      <c r="AW67" s="711"/>
      <c r="AX67" s="711"/>
      <c r="AY67" s="712"/>
      <c r="AZ67" s="710"/>
      <c r="BA67" s="711"/>
      <c r="BB67" s="711"/>
      <c r="BC67" s="711"/>
      <c r="BD67" s="720"/>
      <c r="BE67" s="218"/>
      <c r="BF67" s="218"/>
      <c r="BG67" s="218"/>
      <c r="BH67" s="218"/>
      <c r="BI67" s="218"/>
      <c r="BJ67" s="218"/>
      <c r="BK67" s="218"/>
      <c r="BL67" s="218"/>
      <c r="BM67" s="218"/>
      <c r="BN67" s="218"/>
      <c r="BO67" s="218"/>
      <c r="BP67" s="218"/>
      <c r="BQ67" s="215">
        <v>61</v>
      </c>
      <c r="BR67" s="220"/>
      <c r="BS67" s="853"/>
      <c r="BT67" s="854"/>
      <c r="BU67" s="854"/>
      <c r="BV67" s="854"/>
      <c r="BW67" s="854"/>
      <c r="BX67" s="854"/>
      <c r="BY67" s="854"/>
      <c r="BZ67" s="854"/>
      <c r="CA67" s="854"/>
      <c r="CB67" s="854"/>
      <c r="CC67" s="854"/>
      <c r="CD67" s="854"/>
      <c r="CE67" s="854"/>
      <c r="CF67" s="854"/>
      <c r="CG67" s="855"/>
      <c r="CH67" s="850"/>
      <c r="CI67" s="851"/>
      <c r="CJ67" s="851"/>
      <c r="CK67" s="851"/>
      <c r="CL67" s="852"/>
      <c r="CM67" s="850"/>
      <c r="CN67" s="851"/>
      <c r="CO67" s="851"/>
      <c r="CP67" s="851"/>
      <c r="CQ67" s="852"/>
      <c r="CR67" s="850"/>
      <c r="CS67" s="851"/>
      <c r="CT67" s="851"/>
      <c r="CU67" s="851"/>
      <c r="CV67" s="852"/>
      <c r="CW67" s="850"/>
      <c r="CX67" s="851"/>
      <c r="CY67" s="851"/>
      <c r="CZ67" s="851"/>
      <c r="DA67" s="852"/>
      <c r="DB67" s="850"/>
      <c r="DC67" s="851"/>
      <c r="DD67" s="851"/>
      <c r="DE67" s="851"/>
      <c r="DF67" s="852"/>
      <c r="DG67" s="850"/>
      <c r="DH67" s="851"/>
      <c r="DI67" s="851"/>
      <c r="DJ67" s="851"/>
      <c r="DK67" s="852"/>
      <c r="DL67" s="850"/>
      <c r="DM67" s="851"/>
      <c r="DN67" s="851"/>
      <c r="DO67" s="851"/>
      <c r="DP67" s="852"/>
      <c r="DQ67" s="850"/>
      <c r="DR67" s="851"/>
      <c r="DS67" s="851"/>
      <c r="DT67" s="851"/>
      <c r="DU67" s="852"/>
      <c r="DV67" s="847"/>
      <c r="DW67" s="848"/>
      <c r="DX67" s="848"/>
      <c r="DY67" s="848"/>
      <c r="DZ67" s="849"/>
      <c r="EA67" s="199"/>
    </row>
    <row r="68" spans="1:131" s="200" customFormat="1" ht="26.25" customHeight="1" thickTop="1">
      <c r="A68" s="211">
        <v>1</v>
      </c>
      <c r="B68" s="859" t="s">
        <v>547</v>
      </c>
      <c r="C68" s="860"/>
      <c r="D68" s="860"/>
      <c r="E68" s="860"/>
      <c r="F68" s="860"/>
      <c r="G68" s="860"/>
      <c r="H68" s="860"/>
      <c r="I68" s="860"/>
      <c r="J68" s="860"/>
      <c r="K68" s="860"/>
      <c r="L68" s="860"/>
      <c r="M68" s="860"/>
      <c r="N68" s="860"/>
      <c r="O68" s="860"/>
      <c r="P68" s="861"/>
      <c r="Q68" s="862">
        <v>11014</v>
      </c>
      <c r="R68" s="856"/>
      <c r="S68" s="856"/>
      <c r="T68" s="856"/>
      <c r="U68" s="856"/>
      <c r="V68" s="856">
        <v>9060</v>
      </c>
      <c r="W68" s="856"/>
      <c r="X68" s="856"/>
      <c r="Y68" s="856"/>
      <c r="Z68" s="856"/>
      <c r="AA68" s="856">
        <v>1954</v>
      </c>
      <c r="AB68" s="856"/>
      <c r="AC68" s="856"/>
      <c r="AD68" s="856"/>
      <c r="AE68" s="856"/>
      <c r="AF68" s="856">
        <v>1954</v>
      </c>
      <c r="AG68" s="856"/>
      <c r="AH68" s="856"/>
      <c r="AI68" s="856"/>
      <c r="AJ68" s="856"/>
      <c r="AK68" s="856">
        <v>639</v>
      </c>
      <c r="AL68" s="856"/>
      <c r="AM68" s="856"/>
      <c r="AN68" s="856"/>
      <c r="AO68" s="856"/>
      <c r="AP68" s="856" t="s">
        <v>555</v>
      </c>
      <c r="AQ68" s="856"/>
      <c r="AR68" s="856"/>
      <c r="AS68" s="856"/>
      <c r="AT68" s="856"/>
      <c r="AU68" s="856" t="s">
        <v>558</v>
      </c>
      <c r="AV68" s="856"/>
      <c r="AW68" s="856"/>
      <c r="AX68" s="856"/>
      <c r="AY68" s="856"/>
      <c r="AZ68" s="857"/>
      <c r="BA68" s="857"/>
      <c r="BB68" s="857"/>
      <c r="BC68" s="857"/>
      <c r="BD68" s="858"/>
      <c r="BE68" s="218"/>
      <c r="BF68" s="218"/>
      <c r="BG68" s="218"/>
      <c r="BH68" s="218"/>
      <c r="BI68" s="218"/>
      <c r="BJ68" s="218"/>
      <c r="BK68" s="218"/>
      <c r="BL68" s="218"/>
      <c r="BM68" s="218"/>
      <c r="BN68" s="218"/>
      <c r="BO68" s="218"/>
      <c r="BP68" s="218"/>
      <c r="BQ68" s="215">
        <v>62</v>
      </c>
      <c r="BR68" s="220"/>
      <c r="BS68" s="853"/>
      <c r="BT68" s="854"/>
      <c r="BU68" s="854"/>
      <c r="BV68" s="854"/>
      <c r="BW68" s="854"/>
      <c r="BX68" s="854"/>
      <c r="BY68" s="854"/>
      <c r="BZ68" s="854"/>
      <c r="CA68" s="854"/>
      <c r="CB68" s="854"/>
      <c r="CC68" s="854"/>
      <c r="CD68" s="854"/>
      <c r="CE68" s="854"/>
      <c r="CF68" s="854"/>
      <c r="CG68" s="855"/>
      <c r="CH68" s="850"/>
      <c r="CI68" s="851"/>
      <c r="CJ68" s="851"/>
      <c r="CK68" s="851"/>
      <c r="CL68" s="852"/>
      <c r="CM68" s="850"/>
      <c r="CN68" s="851"/>
      <c r="CO68" s="851"/>
      <c r="CP68" s="851"/>
      <c r="CQ68" s="852"/>
      <c r="CR68" s="850"/>
      <c r="CS68" s="851"/>
      <c r="CT68" s="851"/>
      <c r="CU68" s="851"/>
      <c r="CV68" s="852"/>
      <c r="CW68" s="850"/>
      <c r="CX68" s="851"/>
      <c r="CY68" s="851"/>
      <c r="CZ68" s="851"/>
      <c r="DA68" s="852"/>
      <c r="DB68" s="850"/>
      <c r="DC68" s="851"/>
      <c r="DD68" s="851"/>
      <c r="DE68" s="851"/>
      <c r="DF68" s="852"/>
      <c r="DG68" s="850"/>
      <c r="DH68" s="851"/>
      <c r="DI68" s="851"/>
      <c r="DJ68" s="851"/>
      <c r="DK68" s="852"/>
      <c r="DL68" s="850"/>
      <c r="DM68" s="851"/>
      <c r="DN68" s="851"/>
      <c r="DO68" s="851"/>
      <c r="DP68" s="852"/>
      <c r="DQ68" s="850"/>
      <c r="DR68" s="851"/>
      <c r="DS68" s="851"/>
      <c r="DT68" s="851"/>
      <c r="DU68" s="852"/>
      <c r="DV68" s="847"/>
      <c r="DW68" s="848"/>
      <c r="DX68" s="848"/>
      <c r="DY68" s="848"/>
      <c r="DZ68" s="849"/>
      <c r="EA68" s="199"/>
    </row>
    <row r="69" spans="1:131" s="200" customFormat="1" ht="26.25" customHeight="1">
      <c r="A69" s="214">
        <v>2</v>
      </c>
      <c r="B69" s="863" t="s">
        <v>548</v>
      </c>
      <c r="C69" s="864"/>
      <c r="D69" s="864"/>
      <c r="E69" s="864"/>
      <c r="F69" s="864"/>
      <c r="G69" s="864"/>
      <c r="H69" s="864"/>
      <c r="I69" s="864"/>
      <c r="J69" s="864"/>
      <c r="K69" s="864"/>
      <c r="L69" s="864"/>
      <c r="M69" s="864"/>
      <c r="N69" s="864"/>
      <c r="O69" s="864"/>
      <c r="P69" s="865"/>
      <c r="Q69" s="866">
        <v>3581</v>
      </c>
      <c r="R69" s="821"/>
      <c r="S69" s="821"/>
      <c r="T69" s="821"/>
      <c r="U69" s="821"/>
      <c r="V69" s="821">
        <v>3296</v>
      </c>
      <c r="W69" s="821"/>
      <c r="X69" s="821"/>
      <c r="Y69" s="821"/>
      <c r="Z69" s="821"/>
      <c r="AA69" s="821">
        <v>285</v>
      </c>
      <c r="AB69" s="821"/>
      <c r="AC69" s="821"/>
      <c r="AD69" s="821"/>
      <c r="AE69" s="821"/>
      <c r="AF69" s="821">
        <v>285</v>
      </c>
      <c r="AG69" s="821"/>
      <c r="AH69" s="821"/>
      <c r="AI69" s="821"/>
      <c r="AJ69" s="821"/>
      <c r="AK69" s="821">
        <v>31</v>
      </c>
      <c r="AL69" s="821"/>
      <c r="AM69" s="821"/>
      <c r="AN69" s="821"/>
      <c r="AO69" s="821"/>
      <c r="AP69" s="821">
        <v>3</v>
      </c>
      <c r="AQ69" s="821"/>
      <c r="AR69" s="821"/>
      <c r="AS69" s="821"/>
      <c r="AT69" s="821"/>
      <c r="AU69" s="821">
        <v>1</v>
      </c>
      <c r="AV69" s="821"/>
      <c r="AW69" s="821"/>
      <c r="AX69" s="821"/>
      <c r="AY69" s="821"/>
      <c r="AZ69" s="867"/>
      <c r="BA69" s="867"/>
      <c r="BB69" s="867"/>
      <c r="BC69" s="867"/>
      <c r="BD69" s="868"/>
      <c r="BE69" s="218"/>
      <c r="BF69" s="218"/>
      <c r="BG69" s="218"/>
      <c r="BH69" s="218"/>
      <c r="BI69" s="218"/>
      <c r="BJ69" s="218"/>
      <c r="BK69" s="218"/>
      <c r="BL69" s="218"/>
      <c r="BM69" s="218"/>
      <c r="BN69" s="218"/>
      <c r="BO69" s="218"/>
      <c r="BP69" s="218"/>
      <c r="BQ69" s="215">
        <v>63</v>
      </c>
      <c r="BR69" s="220"/>
      <c r="BS69" s="853"/>
      <c r="BT69" s="854"/>
      <c r="BU69" s="854"/>
      <c r="BV69" s="854"/>
      <c r="BW69" s="854"/>
      <c r="BX69" s="854"/>
      <c r="BY69" s="854"/>
      <c r="BZ69" s="854"/>
      <c r="CA69" s="854"/>
      <c r="CB69" s="854"/>
      <c r="CC69" s="854"/>
      <c r="CD69" s="854"/>
      <c r="CE69" s="854"/>
      <c r="CF69" s="854"/>
      <c r="CG69" s="855"/>
      <c r="CH69" s="850"/>
      <c r="CI69" s="851"/>
      <c r="CJ69" s="851"/>
      <c r="CK69" s="851"/>
      <c r="CL69" s="852"/>
      <c r="CM69" s="850"/>
      <c r="CN69" s="851"/>
      <c r="CO69" s="851"/>
      <c r="CP69" s="851"/>
      <c r="CQ69" s="852"/>
      <c r="CR69" s="850"/>
      <c r="CS69" s="851"/>
      <c r="CT69" s="851"/>
      <c r="CU69" s="851"/>
      <c r="CV69" s="852"/>
      <c r="CW69" s="850"/>
      <c r="CX69" s="851"/>
      <c r="CY69" s="851"/>
      <c r="CZ69" s="851"/>
      <c r="DA69" s="852"/>
      <c r="DB69" s="850"/>
      <c r="DC69" s="851"/>
      <c r="DD69" s="851"/>
      <c r="DE69" s="851"/>
      <c r="DF69" s="852"/>
      <c r="DG69" s="850"/>
      <c r="DH69" s="851"/>
      <c r="DI69" s="851"/>
      <c r="DJ69" s="851"/>
      <c r="DK69" s="852"/>
      <c r="DL69" s="850"/>
      <c r="DM69" s="851"/>
      <c r="DN69" s="851"/>
      <c r="DO69" s="851"/>
      <c r="DP69" s="852"/>
      <c r="DQ69" s="850"/>
      <c r="DR69" s="851"/>
      <c r="DS69" s="851"/>
      <c r="DT69" s="851"/>
      <c r="DU69" s="852"/>
      <c r="DV69" s="847"/>
      <c r="DW69" s="848"/>
      <c r="DX69" s="848"/>
      <c r="DY69" s="848"/>
      <c r="DZ69" s="849"/>
      <c r="EA69" s="199"/>
    </row>
    <row r="70" spans="1:131" s="200" customFormat="1" ht="26.25" customHeight="1">
      <c r="A70" s="214">
        <v>3</v>
      </c>
      <c r="B70" s="863" t="s">
        <v>549</v>
      </c>
      <c r="C70" s="864"/>
      <c r="D70" s="864"/>
      <c r="E70" s="864"/>
      <c r="F70" s="864"/>
      <c r="G70" s="864"/>
      <c r="H70" s="864"/>
      <c r="I70" s="864"/>
      <c r="J70" s="864"/>
      <c r="K70" s="864"/>
      <c r="L70" s="864"/>
      <c r="M70" s="864"/>
      <c r="N70" s="864"/>
      <c r="O70" s="864"/>
      <c r="P70" s="865"/>
      <c r="Q70" s="866">
        <v>325</v>
      </c>
      <c r="R70" s="821"/>
      <c r="S70" s="821"/>
      <c r="T70" s="821"/>
      <c r="U70" s="821"/>
      <c r="V70" s="821">
        <v>300</v>
      </c>
      <c r="W70" s="821"/>
      <c r="X70" s="821"/>
      <c r="Y70" s="821"/>
      <c r="Z70" s="821"/>
      <c r="AA70" s="821">
        <v>25</v>
      </c>
      <c r="AB70" s="821"/>
      <c r="AC70" s="821"/>
      <c r="AD70" s="821"/>
      <c r="AE70" s="821"/>
      <c r="AF70" s="821">
        <v>25</v>
      </c>
      <c r="AG70" s="821"/>
      <c r="AH70" s="821"/>
      <c r="AI70" s="821"/>
      <c r="AJ70" s="821"/>
      <c r="AK70" s="821">
        <v>21</v>
      </c>
      <c r="AL70" s="821"/>
      <c r="AM70" s="821"/>
      <c r="AN70" s="821"/>
      <c r="AO70" s="821"/>
      <c r="AP70" s="821">
        <v>324</v>
      </c>
      <c r="AQ70" s="821"/>
      <c r="AR70" s="821"/>
      <c r="AS70" s="821"/>
      <c r="AT70" s="821"/>
      <c r="AU70" s="821">
        <v>68</v>
      </c>
      <c r="AV70" s="821"/>
      <c r="AW70" s="821"/>
      <c r="AX70" s="821"/>
      <c r="AY70" s="821"/>
      <c r="AZ70" s="867"/>
      <c r="BA70" s="867"/>
      <c r="BB70" s="867"/>
      <c r="BC70" s="867"/>
      <c r="BD70" s="868"/>
      <c r="BE70" s="218"/>
      <c r="BF70" s="218"/>
      <c r="BG70" s="218"/>
      <c r="BH70" s="218"/>
      <c r="BI70" s="218"/>
      <c r="BJ70" s="218"/>
      <c r="BK70" s="218"/>
      <c r="BL70" s="218"/>
      <c r="BM70" s="218"/>
      <c r="BN70" s="218"/>
      <c r="BO70" s="218"/>
      <c r="BP70" s="218"/>
      <c r="BQ70" s="215">
        <v>64</v>
      </c>
      <c r="BR70" s="220"/>
      <c r="BS70" s="853"/>
      <c r="BT70" s="854"/>
      <c r="BU70" s="854"/>
      <c r="BV70" s="854"/>
      <c r="BW70" s="854"/>
      <c r="BX70" s="854"/>
      <c r="BY70" s="854"/>
      <c r="BZ70" s="854"/>
      <c r="CA70" s="854"/>
      <c r="CB70" s="854"/>
      <c r="CC70" s="854"/>
      <c r="CD70" s="854"/>
      <c r="CE70" s="854"/>
      <c r="CF70" s="854"/>
      <c r="CG70" s="855"/>
      <c r="CH70" s="850"/>
      <c r="CI70" s="851"/>
      <c r="CJ70" s="851"/>
      <c r="CK70" s="851"/>
      <c r="CL70" s="852"/>
      <c r="CM70" s="850"/>
      <c r="CN70" s="851"/>
      <c r="CO70" s="851"/>
      <c r="CP70" s="851"/>
      <c r="CQ70" s="852"/>
      <c r="CR70" s="850"/>
      <c r="CS70" s="851"/>
      <c r="CT70" s="851"/>
      <c r="CU70" s="851"/>
      <c r="CV70" s="852"/>
      <c r="CW70" s="850"/>
      <c r="CX70" s="851"/>
      <c r="CY70" s="851"/>
      <c r="CZ70" s="851"/>
      <c r="DA70" s="852"/>
      <c r="DB70" s="850"/>
      <c r="DC70" s="851"/>
      <c r="DD70" s="851"/>
      <c r="DE70" s="851"/>
      <c r="DF70" s="852"/>
      <c r="DG70" s="850"/>
      <c r="DH70" s="851"/>
      <c r="DI70" s="851"/>
      <c r="DJ70" s="851"/>
      <c r="DK70" s="852"/>
      <c r="DL70" s="850"/>
      <c r="DM70" s="851"/>
      <c r="DN70" s="851"/>
      <c r="DO70" s="851"/>
      <c r="DP70" s="852"/>
      <c r="DQ70" s="850"/>
      <c r="DR70" s="851"/>
      <c r="DS70" s="851"/>
      <c r="DT70" s="851"/>
      <c r="DU70" s="852"/>
      <c r="DV70" s="847"/>
      <c r="DW70" s="848"/>
      <c r="DX70" s="848"/>
      <c r="DY70" s="848"/>
      <c r="DZ70" s="849"/>
      <c r="EA70" s="199"/>
    </row>
    <row r="71" spans="1:131" s="200" customFormat="1" ht="26.25" customHeight="1">
      <c r="A71" s="214">
        <v>4</v>
      </c>
      <c r="B71" s="863" t="s">
        <v>550</v>
      </c>
      <c r="C71" s="864"/>
      <c r="D71" s="864"/>
      <c r="E71" s="864"/>
      <c r="F71" s="864"/>
      <c r="G71" s="864"/>
      <c r="H71" s="864"/>
      <c r="I71" s="864"/>
      <c r="J71" s="864"/>
      <c r="K71" s="864"/>
      <c r="L71" s="864"/>
      <c r="M71" s="864"/>
      <c r="N71" s="864"/>
      <c r="O71" s="864"/>
      <c r="P71" s="865"/>
      <c r="Q71" s="866">
        <v>1096</v>
      </c>
      <c r="R71" s="821"/>
      <c r="S71" s="821"/>
      <c r="T71" s="821"/>
      <c r="U71" s="821"/>
      <c r="V71" s="821">
        <v>1080</v>
      </c>
      <c r="W71" s="821"/>
      <c r="X71" s="821"/>
      <c r="Y71" s="821"/>
      <c r="Z71" s="821"/>
      <c r="AA71" s="821">
        <v>15</v>
      </c>
      <c r="AB71" s="821"/>
      <c r="AC71" s="821"/>
      <c r="AD71" s="821"/>
      <c r="AE71" s="821"/>
      <c r="AF71" s="821" t="s">
        <v>555</v>
      </c>
      <c r="AG71" s="821"/>
      <c r="AH71" s="821"/>
      <c r="AI71" s="821"/>
      <c r="AJ71" s="821"/>
      <c r="AK71" s="821" t="s">
        <v>556</v>
      </c>
      <c r="AL71" s="821"/>
      <c r="AM71" s="821"/>
      <c r="AN71" s="821"/>
      <c r="AO71" s="821"/>
      <c r="AP71" s="821">
        <v>3250</v>
      </c>
      <c r="AQ71" s="821"/>
      <c r="AR71" s="821"/>
      <c r="AS71" s="821"/>
      <c r="AT71" s="821"/>
      <c r="AU71" s="821" t="s">
        <v>559</v>
      </c>
      <c r="AV71" s="821"/>
      <c r="AW71" s="821"/>
      <c r="AX71" s="821"/>
      <c r="AY71" s="821"/>
      <c r="AZ71" s="867" t="s">
        <v>563</v>
      </c>
      <c r="BA71" s="867"/>
      <c r="BB71" s="867"/>
      <c r="BC71" s="867"/>
      <c r="BD71" s="868"/>
      <c r="BE71" s="218"/>
      <c r="BF71" s="218"/>
      <c r="BG71" s="218"/>
      <c r="BH71" s="218"/>
      <c r="BI71" s="218"/>
      <c r="BJ71" s="218"/>
      <c r="BK71" s="218"/>
      <c r="BL71" s="218"/>
      <c r="BM71" s="218"/>
      <c r="BN71" s="218"/>
      <c r="BO71" s="218"/>
      <c r="BP71" s="218"/>
      <c r="BQ71" s="215">
        <v>65</v>
      </c>
      <c r="BR71" s="220"/>
      <c r="BS71" s="853"/>
      <c r="BT71" s="854"/>
      <c r="BU71" s="854"/>
      <c r="BV71" s="854"/>
      <c r="BW71" s="854"/>
      <c r="BX71" s="854"/>
      <c r="BY71" s="854"/>
      <c r="BZ71" s="854"/>
      <c r="CA71" s="854"/>
      <c r="CB71" s="854"/>
      <c r="CC71" s="854"/>
      <c r="CD71" s="854"/>
      <c r="CE71" s="854"/>
      <c r="CF71" s="854"/>
      <c r="CG71" s="855"/>
      <c r="CH71" s="850"/>
      <c r="CI71" s="851"/>
      <c r="CJ71" s="851"/>
      <c r="CK71" s="851"/>
      <c r="CL71" s="852"/>
      <c r="CM71" s="850"/>
      <c r="CN71" s="851"/>
      <c r="CO71" s="851"/>
      <c r="CP71" s="851"/>
      <c r="CQ71" s="852"/>
      <c r="CR71" s="850"/>
      <c r="CS71" s="851"/>
      <c r="CT71" s="851"/>
      <c r="CU71" s="851"/>
      <c r="CV71" s="852"/>
      <c r="CW71" s="850"/>
      <c r="CX71" s="851"/>
      <c r="CY71" s="851"/>
      <c r="CZ71" s="851"/>
      <c r="DA71" s="852"/>
      <c r="DB71" s="850"/>
      <c r="DC71" s="851"/>
      <c r="DD71" s="851"/>
      <c r="DE71" s="851"/>
      <c r="DF71" s="852"/>
      <c r="DG71" s="850"/>
      <c r="DH71" s="851"/>
      <c r="DI71" s="851"/>
      <c r="DJ71" s="851"/>
      <c r="DK71" s="852"/>
      <c r="DL71" s="850"/>
      <c r="DM71" s="851"/>
      <c r="DN71" s="851"/>
      <c r="DO71" s="851"/>
      <c r="DP71" s="852"/>
      <c r="DQ71" s="850"/>
      <c r="DR71" s="851"/>
      <c r="DS71" s="851"/>
      <c r="DT71" s="851"/>
      <c r="DU71" s="852"/>
      <c r="DV71" s="847"/>
      <c r="DW71" s="848"/>
      <c r="DX71" s="848"/>
      <c r="DY71" s="848"/>
      <c r="DZ71" s="849"/>
      <c r="EA71" s="199"/>
    </row>
    <row r="72" spans="1:131" s="200" customFormat="1" ht="26.25" customHeight="1">
      <c r="A72" s="214">
        <v>5</v>
      </c>
      <c r="B72" s="863" t="s">
        <v>553</v>
      </c>
      <c r="C72" s="864"/>
      <c r="D72" s="864"/>
      <c r="E72" s="864"/>
      <c r="F72" s="864"/>
      <c r="G72" s="864"/>
      <c r="H72" s="864"/>
      <c r="I72" s="864"/>
      <c r="J72" s="864"/>
      <c r="K72" s="864"/>
      <c r="L72" s="864"/>
      <c r="M72" s="864"/>
      <c r="N72" s="864"/>
      <c r="O72" s="864"/>
      <c r="P72" s="865"/>
      <c r="Q72" s="866">
        <v>270</v>
      </c>
      <c r="R72" s="821"/>
      <c r="S72" s="821"/>
      <c r="T72" s="821"/>
      <c r="U72" s="821"/>
      <c r="V72" s="821">
        <v>262</v>
      </c>
      <c r="W72" s="821"/>
      <c r="X72" s="821"/>
      <c r="Y72" s="821"/>
      <c r="Z72" s="821"/>
      <c r="AA72" s="821">
        <v>8</v>
      </c>
      <c r="AB72" s="821"/>
      <c r="AC72" s="821"/>
      <c r="AD72" s="821"/>
      <c r="AE72" s="821"/>
      <c r="AF72" s="821">
        <v>8</v>
      </c>
      <c r="AG72" s="821"/>
      <c r="AH72" s="821"/>
      <c r="AI72" s="821"/>
      <c r="AJ72" s="821"/>
      <c r="AK72" s="821" t="s">
        <v>557</v>
      </c>
      <c r="AL72" s="821"/>
      <c r="AM72" s="821"/>
      <c r="AN72" s="821"/>
      <c r="AO72" s="821"/>
      <c r="AP72" s="821" t="s">
        <v>555</v>
      </c>
      <c r="AQ72" s="821"/>
      <c r="AR72" s="821"/>
      <c r="AS72" s="821"/>
      <c r="AT72" s="821"/>
      <c r="AU72" s="821" t="s">
        <v>558</v>
      </c>
      <c r="AV72" s="821"/>
      <c r="AW72" s="821"/>
      <c r="AX72" s="821"/>
      <c r="AY72" s="821"/>
      <c r="AZ72" s="867"/>
      <c r="BA72" s="867"/>
      <c r="BB72" s="867"/>
      <c r="BC72" s="867"/>
      <c r="BD72" s="868"/>
      <c r="BE72" s="218"/>
      <c r="BF72" s="218"/>
      <c r="BG72" s="218"/>
      <c r="BH72" s="218"/>
      <c r="BI72" s="218"/>
      <c r="BJ72" s="218"/>
      <c r="BK72" s="218"/>
      <c r="BL72" s="218"/>
      <c r="BM72" s="218"/>
      <c r="BN72" s="218"/>
      <c r="BO72" s="218"/>
      <c r="BP72" s="218"/>
      <c r="BQ72" s="215">
        <v>66</v>
      </c>
      <c r="BR72" s="220"/>
      <c r="BS72" s="853"/>
      <c r="BT72" s="854"/>
      <c r="BU72" s="854"/>
      <c r="BV72" s="854"/>
      <c r="BW72" s="854"/>
      <c r="BX72" s="854"/>
      <c r="BY72" s="854"/>
      <c r="BZ72" s="854"/>
      <c r="CA72" s="854"/>
      <c r="CB72" s="854"/>
      <c r="CC72" s="854"/>
      <c r="CD72" s="854"/>
      <c r="CE72" s="854"/>
      <c r="CF72" s="854"/>
      <c r="CG72" s="855"/>
      <c r="CH72" s="850"/>
      <c r="CI72" s="851"/>
      <c r="CJ72" s="851"/>
      <c r="CK72" s="851"/>
      <c r="CL72" s="852"/>
      <c r="CM72" s="850"/>
      <c r="CN72" s="851"/>
      <c r="CO72" s="851"/>
      <c r="CP72" s="851"/>
      <c r="CQ72" s="852"/>
      <c r="CR72" s="850"/>
      <c r="CS72" s="851"/>
      <c r="CT72" s="851"/>
      <c r="CU72" s="851"/>
      <c r="CV72" s="852"/>
      <c r="CW72" s="850"/>
      <c r="CX72" s="851"/>
      <c r="CY72" s="851"/>
      <c r="CZ72" s="851"/>
      <c r="DA72" s="852"/>
      <c r="DB72" s="850"/>
      <c r="DC72" s="851"/>
      <c r="DD72" s="851"/>
      <c r="DE72" s="851"/>
      <c r="DF72" s="852"/>
      <c r="DG72" s="850"/>
      <c r="DH72" s="851"/>
      <c r="DI72" s="851"/>
      <c r="DJ72" s="851"/>
      <c r="DK72" s="852"/>
      <c r="DL72" s="850"/>
      <c r="DM72" s="851"/>
      <c r="DN72" s="851"/>
      <c r="DO72" s="851"/>
      <c r="DP72" s="852"/>
      <c r="DQ72" s="850"/>
      <c r="DR72" s="851"/>
      <c r="DS72" s="851"/>
      <c r="DT72" s="851"/>
      <c r="DU72" s="852"/>
      <c r="DV72" s="847"/>
      <c r="DW72" s="848"/>
      <c r="DX72" s="848"/>
      <c r="DY72" s="848"/>
      <c r="DZ72" s="849"/>
      <c r="EA72" s="199"/>
    </row>
    <row r="73" spans="1:131" s="200" customFormat="1" ht="26.25" customHeight="1">
      <c r="A73" s="214">
        <v>6</v>
      </c>
      <c r="B73" s="863" t="s">
        <v>554</v>
      </c>
      <c r="C73" s="864"/>
      <c r="D73" s="864"/>
      <c r="E73" s="864"/>
      <c r="F73" s="864"/>
      <c r="G73" s="864"/>
      <c r="H73" s="864"/>
      <c r="I73" s="864"/>
      <c r="J73" s="864"/>
      <c r="K73" s="864"/>
      <c r="L73" s="864"/>
      <c r="M73" s="864"/>
      <c r="N73" s="864"/>
      <c r="O73" s="864"/>
      <c r="P73" s="865"/>
      <c r="Q73" s="866">
        <v>287515</v>
      </c>
      <c r="R73" s="821"/>
      <c r="S73" s="821"/>
      <c r="T73" s="821"/>
      <c r="U73" s="821"/>
      <c r="V73" s="821">
        <v>274140</v>
      </c>
      <c r="W73" s="821"/>
      <c r="X73" s="821"/>
      <c r="Y73" s="821"/>
      <c r="Z73" s="821"/>
      <c r="AA73" s="821">
        <v>13375</v>
      </c>
      <c r="AB73" s="821"/>
      <c r="AC73" s="821"/>
      <c r="AD73" s="821"/>
      <c r="AE73" s="821"/>
      <c r="AF73" s="821">
        <v>13375</v>
      </c>
      <c r="AG73" s="821"/>
      <c r="AH73" s="821"/>
      <c r="AI73" s="821"/>
      <c r="AJ73" s="821"/>
      <c r="AK73" s="821" t="s">
        <v>555</v>
      </c>
      <c r="AL73" s="821"/>
      <c r="AM73" s="821"/>
      <c r="AN73" s="821"/>
      <c r="AO73" s="821"/>
      <c r="AP73" s="821" t="s">
        <v>555</v>
      </c>
      <c r="AQ73" s="821"/>
      <c r="AR73" s="821"/>
      <c r="AS73" s="821"/>
      <c r="AT73" s="821"/>
      <c r="AU73" s="821" t="s">
        <v>558</v>
      </c>
      <c r="AV73" s="821"/>
      <c r="AW73" s="821"/>
      <c r="AX73" s="821"/>
      <c r="AY73" s="821"/>
      <c r="AZ73" s="867"/>
      <c r="BA73" s="867"/>
      <c r="BB73" s="867"/>
      <c r="BC73" s="867"/>
      <c r="BD73" s="868"/>
      <c r="BE73" s="218"/>
      <c r="BF73" s="218"/>
      <c r="BG73" s="218"/>
      <c r="BH73" s="218"/>
      <c r="BI73" s="218"/>
      <c r="BJ73" s="218"/>
      <c r="BK73" s="218"/>
      <c r="BL73" s="218"/>
      <c r="BM73" s="218"/>
      <c r="BN73" s="218"/>
      <c r="BO73" s="218"/>
      <c r="BP73" s="218"/>
      <c r="BQ73" s="215">
        <v>67</v>
      </c>
      <c r="BR73" s="220"/>
      <c r="BS73" s="853"/>
      <c r="BT73" s="854"/>
      <c r="BU73" s="854"/>
      <c r="BV73" s="854"/>
      <c r="BW73" s="854"/>
      <c r="BX73" s="854"/>
      <c r="BY73" s="854"/>
      <c r="BZ73" s="854"/>
      <c r="CA73" s="854"/>
      <c r="CB73" s="854"/>
      <c r="CC73" s="854"/>
      <c r="CD73" s="854"/>
      <c r="CE73" s="854"/>
      <c r="CF73" s="854"/>
      <c r="CG73" s="855"/>
      <c r="CH73" s="850"/>
      <c r="CI73" s="851"/>
      <c r="CJ73" s="851"/>
      <c r="CK73" s="851"/>
      <c r="CL73" s="852"/>
      <c r="CM73" s="850"/>
      <c r="CN73" s="851"/>
      <c r="CO73" s="851"/>
      <c r="CP73" s="851"/>
      <c r="CQ73" s="852"/>
      <c r="CR73" s="850"/>
      <c r="CS73" s="851"/>
      <c r="CT73" s="851"/>
      <c r="CU73" s="851"/>
      <c r="CV73" s="852"/>
      <c r="CW73" s="850"/>
      <c r="CX73" s="851"/>
      <c r="CY73" s="851"/>
      <c r="CZ73" s="851"/>
      <c r="DA73" s="852"/>
      <c r="DB73" s="850"/>
      <c r="DC73" s="851"/>
      <c r="DD73" s="851"/>
      <c r="DE73" s="851"/>
      <c r="DF73" s="852"/>
      <c r="DG73" s="850"/>
      <c r="DH73" s="851"/>
      <c r="DI73" s="851"/>
      <c r="DJ73" s="851"/>
      <c r="DK73" s="852"/>
      <c r="DL73" s="850"/>
      <c r="DM73" s="851"/>
      <c r="DN73" s="851"/>
      <c r="DO73" s="851"/>
      <c r="DP73" s="852"/>
      <c r="DQ73" s="850"/>
      <c r="DR73" s="851"/>
      <c r="DS73" s="851"/>
      <c r="DT73" s="851"/>
      <c r="DU73" s="852"/>
      <c r="DV73" s="847"/>
      <c r="DW73" s="848"/>
      <c r="DX73" s="848"/>
      <c r="DY73" s="848"/>
      <c r="DZ73" s="849"/>
      <c r="EA73" s="199"/>
    </row>
    <row r="74" spans="1:131" s="200" customFormat="1" ht="26.25" customHeight="1">
      <c r="A74" s="214">
        <v>7</v>
      </c>
      <c r="B74" s="863"/>
      <c r="C74" s="864"/>
      <c r="D74" s="864"/>
      <c r="E74" s="864"/>
      <c r="F74" s="864"/>
      <c r="G74" s="864"/>
      <c r="H74" s="864"/>
      <c r="I74" s="864"/>
      <c r="J74" s="864"/>
      <c r="K74" s="864"/>
      <c r="L74" s="864"/>
      <c r="M74" s="864"/>
      <c r="N74" s="864"/>
      <c r="O74" s="864"/>
      <c r="P74" s="865"/>
      <c r="Q74" s="866"/>
      <c r="R74" s="821"/>
      <c r="S74" s="821"/>
      <c r="T74" s="821"/>
      <c r="U74" s="821"/>
      <c r="V74" s="821"/>
      <c r="W74" s="821"/>
      <c r="X74" s="821"/>
      <c r="Y74" s="821"/>
      <c r="Z74" s="821"/>
      <c r="AA74" s="821"/>
      <c r="AB74" s="821"/>
      <c r="AC74" s="821"/>
      <c r="AD74" s="821"/>
      <c r="AE74" s="821"/>
      <c r="AF74" s="821"/>
      <c r="AG74" s="821"/>
      <c r="AH74" s="821"/>
      <c r="AI74" s="821"/>
      <c r="AJ74" s="821"/>
      <c r="AK74" s="821"/>
      <c r="AL74" s="821"/>
      <c r="AM74" s="821"/>
      <c r="AN74" s="821"/>
      <c r="AO74" s="821"/>
      <c r="AP74" s="821"/>
      <c r="AQ74" s="821"/>
      <c r="AR74" s="821"/>
      <c r="AS74" s="821"/>
      <c r="AT74" s="821"/>
      <c r="AU74" s="821"/>
      <c r="AV74" s="821"/>
      <c r="AW74" s="821"/>
      <c r="AX74" s="821"/>
      <c r="AY74" s="821"/>
      <c r="AZ74" s="867"/>
      <c r="BA74" s="867"/>
      <c r="BB74" s="867"/>
      <c r="BC74" s="867"/>
      <c r="BD74" s="868"/>
      <c r="BE74" s="218"/>
      <c r="BF74" s="218"/>
      <c r="BG74" s="218"/>
      <c r="BH74" s="218"/>
      <c r="BI74" s="218"/>
      <c r="BJ74" s="218"/>
      <c r="BK74" s="218"/>
      <c r="BL74" s="218"/>
      <c r="BM74" s="218"/>
      <c r="BN74" s="218"/>
      <c r="BO74" s="218"/>
      <c r="BP74" s="218"/>
      <c r="BQ74" s="215">
        <v>68</v>
      </c>
      <c r="BR74" s="220"/>
      <c r="BS74" s="853"/>
      <c r="BT74" s="854"/>
      <c r="BU74" s="854"/>
      <c r="BV74" s="854"/>
      <c r="BW74" s="854"/>
      <c r="BX74" s="854"/>
      <c r="BY74" s="854"/>
      <c r="BZ74" s="854"/>
      <c r="CA74" s="854"/>
      <c r="CB74" s="854"/>
      <c r="CC74" s="854"/>
      <c r="CD74" s="854"/>
      <c r="CE74" s="854"/>
      <c r="CF74" s="854"/>
      <c r="CG74" s="855"/>
      <c r="CH74" s="850"/>
      <c r="CI74" s="851"/>
      <c r="CJ74" s="851"/>
      <c r="CK74" s="851"/>
      <c r="CL74" s="852"/>
      <c r="CM74" s="850"/>
      <c r="CN74" s="851"/>
      <c r="CO74" s="851"/>
      <c r="CP74" s="851"/>
      <c r="CQ74" s="852"/>
      <c r="CR74" s="850"/>
      <c r="CS74" s="851"/>
      <c r="CT74" s="851"/>
      <c r="CU74" s="851"/>
      <c r="CV74" s="852"/>
      <c r="CW74" s="850"/>
      <c r="CX74" s="851"/>
      <c r="CY74" s="851"/>
      <c r="CZ74" s="851"/>
      <c r="DA74" s="852"/>
      <c r="DB74" s="850"/>
      <c r="DC74" s="851"/>
      <c r="DD74" s="851"/>
      <c r="DE74" s="851"/>
      <c r="DF74" s="852"/>
      <c r="DG74" s="850"/>
      <c r="DH74" s="851"/>
      <c r="DI74" s="851"/>
      <c r="DJ74" s="851"/>
      <c r="DK74" s="852"/>
      <c r="DL74" s="850"/>
      <c r="DM74" s="851"/>
      <c r="DN74" s="851"/>
      <c r="DO74" s="851"/>
      <c r="DP74" s="852"/>
      <c r="DQ74" s="850"/>
      <c r="DR74" s="851"/>
      <c r="DS74" s="851"/>
      <c r="DT74" s="851"/>
      <c r="DU74" s="852"/>
      <c r="DV74" s="847"/>
      <c r="DW74" s="848"/>
      <c r="DX74" s="848"/>
      <c r="DY74" s="848"/>
      <c r="DZ74" s="849"/>
      <c r="EA74" s="199"/>
    </row>
    <row r="75" spans="1:131" s="200" customFormat="1" ht="26.25" customHeight="1">
      <c r="A75" s="214">
        <v>8</v>
      </c>
      <c r="B75" s="863"/>
      <c r="C75" s="864"/>
      <c r="D75" s="864"/>
      <c r="E75" s="864"/>
      <c r="F75" s="864"/>
      <c r="G75" s="864"/>
      <c r="H75" s="864"/>
      <c r="I75" s="864"/>
      <c r="J75" s="864"/>
      <c r="K75" s="864"/>
      <c r="L75" s="864"/>
      <c r="M75" s="864"/>
      <c r="N75" s="864"/>
      <c r="O75" s="864"/>
      <c r="P75" s="865"/>
      <c r="Q75" s="869"/>
      <c r="R75" s="870"/>
      <c r="S75" s="870"/>
      <c r="T75" s="870"/>
      <c r="U75" s="820"/>
      <c r="V75" s="871"/>
      <c r="W75" s="870"/>
      <c r="X75" s="870"/>
      <c r="Y75" s="870"/>
      <c r="Z75" s="820"/>
      <c r="AA75" s="871"/>
      <c r="AB75" s="870"/>
      <c r="AC75" s="870"/>
      <c r="AD75" s="870"/>
      <c r="AE75" s="820"/>
      <c r="AF75" s="871"/>
      <c r="AG75" s="870"/>
      <c r="AH75" s="870"/>
      <c r="AI75" s="870"/>
      <c r="AJ75" s="820"/>
      <c r="AK75" s="871"/>
      <c r="AL75" s="870"/>
      <c r="AM75" s="870"/>
      <c r="AN75" s="870"/>
      <c r="AO75" s="820"/>
      <c r="AP75" s="871"/>
      <c r="AQ75" s="870"/>
      <c r="AR75" s="870"/>
      <c r="AS75" s="870"/>
      <c r="AT75" s="820"/>
      <c r="AU75" s="871"/>
      <c r="AV75" s="870"/>
      <c r="AW75" s="870"/>
      <c r="AX75" s="870"/>
      <c r="AY75" s="820"/>
      <c r="AZ75" s="867"/>
      <c r="BA75" s="867"/>
      <c r="BB75" s="867"/>
      <c r="BC75" s="867"/>
      <c r="BD75" s="868"/>
      <c r="BE75" s="218"/>
      <c r="BF75" s="218"/>
      <c r="BG75" s="218"/>
      <c r="BH75" s="218"/>
      <c r="BI75" s="218"/>
      <c r="BJ75" s="218"/>
      <c r="BK75" s="218"/>
      <c r="BL75" s="218"/>
      <c r="BM75" s="218"/>
      <c r="BN75" s="218"/>
      <c r="BO75" s="218"/>
      <c r="BP75" s="218"/>
      <c r="BQ75" s="215">
        <v>69</v>
      </c>
      <c r="BR75" s="220"/>
      <c r="BS75" s="853"/>
      <c r="BT75" s="854"/>
      <c r="BU75" s="854"/>
      <c r="BV75" s="854"/>
      <c r="BW75" s="854"/>
      <c r="BX75" s="854"/>
      <c r="BY75" s="854"/>
      <c r="BZ75" s="854"/>
      <c r="CA75" s="854"/>
      <c r="CB75" s="854"/>
      <c r="CC75" s="854"/>
      <c r="CD75" s="854"/>
      <c r="CE75" s="854"/>
      <c r="CF75" s="854"/>
      <c r="CG75" s="855"/>
      <c r="CH75" s="850"/>
      <c r="CI75" s="851"/>
      <c r="CJ75" s="851"/>
      <c r="CK75" s="851"/>
      <c r="CL75" s="852"/>
      <c r="CM75" s="850"/>
      <c r="CN75" s="851"/>
      <c r="CO75" s="851"/>
      <c r="CP75" s="851"/>
      <c r="CQ75" s="852"/>
      <c r="CR75" s="850"/>
      <c r="CS75" s="851"/>
      <c r="CT75" s="851"/>
      <c r="CU75" s="851"/>
      <c r="CV75" s="852"/>
      <c r="CW75" s="850"/>
      <c r="CX75" s="851"/>
      <c r="CY75" s="851"/>
      <c r="CZ75" s="851"/>
      <c r="DA75" s="852"/>
      <c r="DB75" s="850"/>
      <c r="DC75" s="851"/>
      <c r="DD75" s="851"/>
      <c r="DE75" s="851"/>
      <c r="DF75" s="852"/>
      <c r="DG75" s="850"/>
      <c r="DH75" s="851"/>
      <c r="DI75" s="851"/>
      <c r="DJ75" s="851"/>
      <c r="DK75" s="852"/>
      <c r="DL75" s="850"/>
      <c r="DM75" s="851"/>
      <c r="DN75" s="851"/>
      <c r="DO75" s="851"/>
      <c r="DP75" s="852"/>
      <c r="DQ75" s="850"/>
      <c r="DR75" s="851"/>
      <c r="DS75" s="851"/>
      <c r="DT75" s="851"/>
      <c r="DU75" s="852"/>
      <c r="DV75" s="847"/>
      <c r="DW75" s="848"/>
      <c r="DX75" s="848"/>
      <c r="DY75" s="848"/>
      <c r="DZ75" s="849"/>
      <c r="EA75" s="199"/>
    </row>
    <row r="76" spans="1:131" s="200" customFormat="1" ht="26.25" customHeight="1">
      <c r="A76" s="214">
        <v>9</v>
      </c>
      <c r="B76" s="863"/>
      <c r="C76" s="864"/>
      <c r="D76" s="864"/>
      <c r="E76" s="864"/>
      <c r="F76" s="864"/>
      <c r="G76" s="864"/>
      <c r="H76" s="864"/>
      <c r="I76" s="864"/>
      <c r="J76" s="864"/>
      <c r="K76" s="864"/>
      <c r="L76" s="864"/>
      <c r="M76" s="864"/>
      <c r="N76" s="864"/>
      <c r="O76" s="864"/>
      <c r="P76" s="865"/>
      <c r="Q76" s="869"/>
      <c r="R76" s="870"/>
      <c r="S76" s="870"/>
      <c r="T76" s="870"/>
      <c r="U76" s="820"/>
      <c r="V76" s="871"/>
      <c r="W76" s="870"/>
      <c r="X76" s="870"/>
      <c r="Y76" s="870"/>
      <c r="Z76" s="820"/>
      <c r="AA76" s="871"/>
      <c r="AB76" s="870"/>
      <c r="AC76" s="870"/>
      <c r="AD76" s="870"/>
      <c r="AE76" s="820"/>
      <c r="AF76" s="871"/>
      <c r="AG76" s="870"/>
      <c r="AH76" s="870"/>
      <c r="AI76" s="870"/>
      <c r="AJ76" s="820"/>
      <c r="AK76" s="871"/>
      <c r="AL76" s="870"/>
      <c r="AM76" s="870"/>
      <c r="AN76" s="870"/>
      <c r="AO76" s="820"/>
      <c r="AP76" s="871"/>
      <c r="AQ76" s="870"/>
      <c r="AR76" s="870"/>
      <c r="AS76" s="870"/>
      <c r="AT76" s="820"/>
      <c r="AU76" s="871"/>
      <c r="AV76" s="870"/>
      <c r="AW76" s="870"/>
      <c r="AX76" s="870"/>
      <c r="AY76" s="820"/>
      <c r="AZ76" s="867"/>
      <c r="BA76" s="867"/>
      <c r="BB76" s="867"/>
      <c r="BC76" s="867"/>
      <c r="BD76" s="868"/>
      <c r="BE76" s="218"/>
      <c r="BF76" s="218"/>
      <c r="BG76" s="218"/>
      <c r="BH76" s="218"/>
      <c r="BI76" s="218"/>
      <c r="BJ76" s="218"/>
      <c r="BK76" s="218"/>
      <c r="BL76" s="218"/>
      <c r="BM76" s="218"/>
      <c r="BN76" s="218"/>
      <c r="BO76" s="218"/>
      <c r="BP76" s="218"/>
      <c r="BQ76" s="215">
        <v>70</v>
      </c>
      <c r="BR76" s="220"/>
      <c r="BS76" s="853"/>
      <c r="BT76" s="854"/>
      <c r="BU76" s="854"/>
      <c r="BV76" s="854"/>
      <c r="BW76" s="854"/>
      <c r="BX76" s="854"/>
      <c r="BY76" s="854"/>
      <c r="BZ76" s="854"/>
      <c r="CA76" s="854"/>
      <c r="CB76" s="854"/>
      <c r="CC76" s="854"/>
      <c r="CD76" s="854"/>
      <c r="CE76" s="854"/>
      <c r="CF76" s="854"/>
      <c r="CG76" s="855"/>
      <c r="CH76" s="850"/>
      <c r="CI76" s="851"/>
      <c r="CJ76" s="851"/>
      <c r="CK76" s="851"/>
      <c r="CL76" s="852"/>
      <c r="CM76" s="850"/>
      <c r="CN76" s="851"/>
      <c r="CO76" s="851"/>
      <c r="CP76" s="851"/>
      <c r="CQ76" s="852"/>
      <c r="CR76" s="850"/>
      <c r="CS76" s="851"/>
      <c r="CT76" s="851"/>
      <c r="CU76" s="851"/>
      <c r="CV76" s="852"/>
      <c r="CW76" s="850"/>
      <c r="CX76" s="851"/>
      <c r="CY76" s="851"/>
      <c r="CZ76" s="851"/>
      <c r="DA76" s="852"/>
      <c r="DB76" s="850"/>
      <c r="DC76" s="851"/>
      <c r="DD76" s="851"/>
      <c r="DE76" s="851"/>
      <c r="DF76" s="852"/>
      <c r="DG76" s="850"/>
      <c r="DH76" s="851"/>
      <c r="DI76" s="851"/>
      <c r="DJ76" s="851"/>
      <c r="DK76" s="852"/>
      <c r="DL76" s="850"/>
      <c r="DM76" s="851"/>
      <c r="DN76" s="851"/>
      <c r="DO76" s="851"/>
      <c r="DP76" s="852"/>
      <c r="DQ76" s="850"/>
      <c r="DR76" s="851"/>
      <c r="DS76" s="851"/>
      <c r="DT76" s="851"/>
      <c r="DU76" s="852"/>
      <c r="DV76" s="847"/>
      <c r="DW76" s="848"/>
      <c r="DX76" s="848"/>
      <c r="DY76" s="848"/>
      <c r="DZ76" s="849"/>
      <c r="EA76" s="199"/>
    </row>
    <row r="77" spans="1:131" s="200" customFormat="1" ht="26.25" customHeight="1">
      <c r="A77" s="214">
        <v>10</v>
      </c>
      <c r="B77" s="863"/>
      <c r="C77" s="864"/>
      <c r="D77" s="864"/>
      <c r="E77" s="864"/>
      <c r="F77" s="864"/>
      <c r="G77" s="864"/>
      <c r="H77" s="864"/>
      <c r="I77" s="864"/>
      <c r="J77" s="864"/>
      <c r="K77" s="864"/>
      <c r="L77" s="864"/>
      <c r="M77" s="864"/>
      <c r="N77" s="864"/>
      <c r="O77" s="864"/>
      <c r="P77" s="865"/>
      <c r="Q77" s="869"/>
      <c r="R77" s="870"/>
      <c r="S77" s="870"/>
      <c r="T77" s="870"/>
      <c r="U77" s="820"/>
      <c r="V77" s="871"/>
      <c r="W77" s="870"/>
      <c r="X77" s="870"/>
      <c r="Y77" s="870"/>
      <c r="Z77" s="820"/>
      <c r="AA77" s="871"/>
      <c r="AB77" s="870"/>
      <c r="AC77" s="870"/>
      <c r="AD77" s="870"/>
      <c r="AE77" s="820"/>
      <c r="AF77" s="871"/>
      <c r="AG77" s="870"/>
      <c r="AH77" s="870"/>
      <c r="AI77" s="870"/>
      <c r="AJ77" s="820"/>
      <c r="AK77" s="871"/>
      <c r="AL77" s="870"/>
      <c r="AM77" s="870"/>
      <c r="AN77" s="870"/>
      <c r="AO77" s="820"/>
      <c r="AP77" s="871"/>
      <c r="AQ77" s="870"/>
      <c r="AR77" s="870"/>
      <c r="AS77" s="870"/>
      <c r="AT77" s="820"/>
      <c r="AU77" s="871"/>
      <c r="AV77" s="870"/>
      <c r="AW77" s="870"/>
      <c r="AX77" s="870"/>
      <c r="AY77" s="820"/>
      <c r="AZ77" s="867"/>
      <c r="BA77" s="867"/>
      <c r="BB77" s="867"/>
      <c r="BC77" s="867"/>
      <c r="BD77" s="868"/>
      <c r="BE77" s="218"/>
      <c r="BF77" s="218"/>
      <c r="BG77" s="218"/>
      <c r="BH77" s="218"/>
      <c r="BI77" s="218"/>
      <c r="BJ77" s="218"/>
      <c r="BK77" s="218"/>
      <c r="BL77" s="218"/>
      <c r="BM77" s="218"/>
      <c r="BN77" s="218"/>
      <c r="BO77" s="218"/>
      <c r="BP77" s="218"/>
      <c r="BQ77" s="215">
        <v>71</v>
      </c>
      <c r="BR77" s="220"/>
      <c r="BS77" s="853"/>
      <c r="BT77" s="854"/>
      <c r="BU77" s="854"/>
      <c r="BV77" s="854"/>
      <c r="BW77" s="854"/>
      <c r="BX77" s="854"/>
      <c r="BY77" s="854"/>
      <c r="BZ77" s="854"/>
      <c r="CA77" s="854"/>
      <c r="CB77" s="854"/>
      <c r="CC77" s="854"/>
      <c r="CD77" s="854"/>
      <c r="CE77" s="854"/>
      <c r="CF77" s="854"/>
      <c r="CG77" s="855"/>
      <c r="CH77" s="850"/>
      <c r="CI77" s="851"/>
      <c r="CJ77" s="851"/>
      <c r="CK77" s="851"/>
      <c r="CL77" s="852"/>
      <c r="CM77" s="850"/>
      <c r="CN77" s="851"/>
      <c r="CO77" s="851"/>
      <c r="CP77" s="851"/>
      <c r="CQ77" s="852"/>
      <c r="CR77" s="850"/>
      <c r="CS77" s="851"/>
      <c r="CT77" s="851"/>
      <c r="CU77" s="851"/>
      <c r="CV77" s="852"/>
      <c r="CW77" s="850"/>
      <c r="CX77" s="851"/>
      <c r="CY77" s="851"/>
      <c r="CZ77" s="851"/>
      <c r="DA77" s="852"/>
      <c r="DB77" s="850"/>
      <c r="DC77" s="851"/>
      <c r="DD77" s="851"/>
      <c r="DE77" s="851"/>
      <c r="DF77" s="852"/>
      <c r="DG77" s="850"/>
      <c r="DH77" s="851"/>
      <c r="DI77" s="851"/>
      <c r="DJ77" s="851"/>
      <c r="DK77" s="852"/>
      <c r="DL77" s="850"/>
      <c r="DM77" s="851"/>
      <c r="DN77" s="851"/>
      <c r="DO77" s="851"/>
      <c r="DP77" s="852"/>
      <c r="DQ77" s="850"/>
      <c r="DR77" s="851"/>
      <c r="DS77" s="851"/>
      <c r="DT77" s="851"/>
      <c r="DU77" s="852"/>
      <c r="DV77" s="847"/>
      <c r="DW77" s="848"/>
      <c r="DX77" s="848"/>
      <c r="DY77" s="848"/>
      <c r="DZ77" s="849"/>
      <c r="EA77" s="199"/>
    </row>
    <row r="78" spans="1:131" s="200" customFormat="1" ht="26.25" customHeight="1">
      <c r="A78" s="214">
        <v>11</v>
      </c>
      <c r="B78" s="863"/>
      <c r="C78" s="864"/>
      <c r="D78" s="864"/>
      <c r="E78" s="864"/>
      <c r="F78" s="864"/>
      <c r="G78" s="864"/>
      <c r="H78" s="864"/>
      <c r="I78" s="864"/>
      <c r="J78" s="864"/>
      <c r="K78" s="864"/>
      <c r="L78" s="864"/>
      <c r="M78" s="864"/>
      <c r="N78" s="864"/>
      <c r="O78" s="864"/>
      <c r="P78" s="865"/>
      <c r="Q78" s="866"/>
      <c r="R78" s="821"/>
      <c r="S78" s="821"/>
      <c r="T78" s="821"/>
      <c r="U78" s="821"/>
      <c r="V78" s="821"/>
      <c r="W78" s="821"/>
      <c r="X78" s="821"/>
      <c r="Y78" s="821"/>
      <c r="Z78" s="821"/>
      <c r="AA78" s="821"/>
      <c r="AB78" s="821"/>
      <c r="AC78" s="821"/>
      <c r="AD78" s="821"/>
      <c r="AE78" s="821"/>
      <c r="AF78" s="821"/>
      <c r="AG78" s="821"/>
      <c r="AH78" s="821"/>
      <c r="AI78" s="821"/>
      <c r="AJ78" s="821"/>
      <c r="AK78" s="821"/>
      <c r="AL78" s="821"/>
      <c r="AM78" s="821"/>
      <c r="AN78" s="821"/>
      <c r="AO78" s="821"/>
      <c r="AP78" s="821"/>
      <c r="AQ78" s="821"/>
      <c r="AR78" s="821"/>
      <c r="AS78" s="821"/>
      <c r="AT78" s="821"/>
      <c r="AU78" s="821"/>
      <c r="AV78" s="821"/>
      <c r="AW78" s="821"/>
      <c r="AX78" s="821"/>
      <c r="AY78" s="821"/>
      <c r="AZ78" s="867"/>
      <c r="BA78" s="867"/>
      <c r="BB78" s="867"/>
      <c r="BC78" s="867"/>
      <c r="BD78" s="868"/>
      <c r="BE78" s="218"/>
      <c r="BF78" s="218"/>
      <c r="BG78" s="218"/>
      <c r="BH78" s="218"/>
      <c r="BI78" s="218"/>
      <c r="BJ78" s="221"/>
      <c r="BK78" s="221"/>
      <c r="BL78" s="221"/>
      <c r="BM78" s="221"/>
      <c r="BN78" s="221"/>
      <c r="BO78" s="218"/>
      <c r="BP78" s="218"/>
      <c r="BQ78" s="215">
        <v>72</v>
      </c>
      <c r="BR78" s="220"/>
      <c r="BS78" s="853"/>
      <c r="BT78" s="854"/>
      <c r="BU78" s="854"/>
      <c r="BV78" s="854"/>
      <c r="BW78" s="854"/>
      <c r="BX78" s="854"/>
      <c r="BY78" s="854"/>
      <c r="BZ78" s="854"/>
      <c r="CA78" s="854"/>
      <c r="CB78" s="854"/>
      <c r="CC78" s="854"/>
      <c r="CD78" s="854"/>
      <c r="CE78" s="854"/>
      <c r="CF78" s="854"/>
      <c r="CG78" s="855"/>
      <c r="CH78" s="850"/>
      <c r="CI78" s="851"/>
      <c r="CJ78" s="851"/>
      <c r="CK78" s="851"/>
      <c r="CL78" s="852"/>
      <c r="CM78" s="850"/>
      <c r="CN78" s="851"/>
      <c r="CO78" s="851"/>
      <c r="CP78" s="851"/>
      <c r="CQ78" s="852"/>
      <c r="CR78" s="850"/>
      <c r="CS78" s="851"/>
      <c r="CT78" s="851"/>
      <c r="CU78" s="851"/>
      <c r="CV78" s="852"/>
      <c r="CW78" s="850"/>
      <c r="CX78" s="851"/>
      <c r="CY78" s="851"/>
      <c r="CZ78" s="851"/>
      <c r="DA78" s="852"/>
      <c r="DB78" s="850"/>
      <c r="DC78" s="851"/>
      <c r="DD78" s="851"/>
      <c r="DE78" s="851"/>
      <c r="DF78" s="852"/>
      <c r="DG78" s="850"/>
      <c r="DH78" s="851"/>
      <c r="DI78" s="851"/>
      <c r="DJ78" s="851"/>
      <c r="DK78" s="852"/>
      <c r="DL78" s="850"/>
      <c r="DM78" s="851"/>
      <c r="DN78" s="851"/>
      <c r="DO78" s="851"/>
      <c r="DP78" s="852"/>
      <c r="DQ78" s="850"/>
      <c r="DR78" s="851"/>
      <c r="DS78" s="851"/>
      <c r="DT78" s="851"/>
      <c r="DU78" s="852"/>
      <c r="DV78" s="847"/>
      <c r="DW78" s="848"/>
      <c r="DX78" s="848"/>
      <c r="DY78" s="848"/>
      <c r="DZ78" s="849"/>
      <c r="EA78" s="199"/>
    </row>
    <row r="79" spans="1:131" s="200" customFormat="1" ht="26.25" customHeight="1">
      <c r="A79" s="214">
        <v>12</v>
      </c>
      <c r="B79" s="863"/>
      <c r="C79" s="864"/>
      <c r="D79" s="864"/>
      <c r="E79" s="864"/>
      <c r="F79" s="864"/>
      <c r="G79" s="864"/>
      <c r="H79" s="864"/>
      <c r="I79" s="864"/>
      <c r="J79" s="864"/>
      <c r="K79" s="864"/>
      <c r="L79" s="864"/>
      <c r="M79" s="864"/>
      <c r="N79" s="864"/>
      <c r="O79" s="864"/>
      <c r="P79" s="865"/>
      <c r="Q79" s="866"/>
      <c r="R79" s="821"/>
      <c r="S79" s="821"/>
      <c r="T79" s="821"/>
      <c r="U79" s="821"/>
      <c r="V79" s="821"/>
      <c r="W79" s="821"/>
      <c r="X79" s="821"/>
      <c r="Y79" s="821"/>
      <c r="Z79" s="821"/>
      <c r="AA79" s="821"/>
      <c r="AB79" s="821"/>
      <c r="AC79" s="821"/>
      <c r="AD79" s="821"/>
      <c r="AE79" s="821"/>
      <c r="AF79" s="821"/>
      <c r="AG79" s="821"/>
      <c r="AH79" s="821"/>
      <c r="AI79" s="821"/>
      <c r="AJ79" s="821"/>
      <c r="AK79" s="821"/>
      <c r="AL79" s="821"/>
      <c r="AM79" s="821"/>
      <c r="AN79" s="821"/>
      <c r="AO79" s="821"/>
      <c r="AP79" s="821"/>
      <c r="AQ79" s="821"/>
      <c r="AR79" s="821"/>
      <c r="AS79" s="821"/>
      <c r="AT79" s="821"/>
      <c r="AU79" s="821"/>
      <c r="AV79" s="821"/>
      <c r="AW79" s="821"/>
      <c r="AX79" s="821"/>
      <c r="AY79" s="821"/>
      <c r="AZ79" s="867"/>
      <c r="BA79" s="867"/>
      <c r="BB79" s="867"/>
      <c r="BC79" s="867"/>
      <c r="BD79" s="868"/>
      <c r="BE79" s="218"/>
      <c r="BF79" s="218"/>
      <c r="BG79" s="218"/>
      <c r="BH79" s="218"/>
      <c r="BI79" s="218"/>
      <c r="BJ79" s="221"/>
      <c r="BK79" s="221"/>
      <c r="BL79" s="221"/>
      <c r="BM79" s="221"/>
      <c r="BN79" s="221"/>
      <c r="BO79" s="218"/>
      <c r="BP79" s="218"/>
      <c r="BQ79" s="215">
        <v>73</v>
      </c>
      <c r="BR79" s="220"/>
      <c r="BS79" s="853"/>
      <c r="BT79" s="854"/>
      <c r="BU79" s="854"/>
      <c r="BV79" s="854"/>
      <c r="BW79" s="854"/>
      <c r="BX79" s="854"/>
      <c r="BY79" s="854"/>
      <c r="BZ79" s="854"/>
      <c r="CA79" s="854"/>
      <c r="CB79" s="854"/>
      <c r="CC79" s="854"/>
      <c r="CD79" s="854"/>
      <c r="CE79" s="854"/>
      <c r="CF79" s="854"/>
      <c r="CG79" s="855"/>
      <c r="CH79" s="850"/>
      <c r="CI79" s="851"/>
      <c r="CJ79" s="851"/>
      <c r="CK79" s="851"/>
      <c r="CL79" s="852"/>
      <c r="CM79" s="850"/>
      <c r="CN79" s="851"/>
      <c r="CO79" s="851"/>
      <c r="CP79" s="851"/>
      <c r="CQ79" s="852"/>
      <c r="CR79" s="850"/>
      <c r="CS79" s="851"/>
      <c r="CT79" s="851"/>
      <c r="CU79" s="851"/>
      <c r="CV79" s="852"/>
      <c r="CW79" s="850"/>
      <c r="CX79" s="851"/>
      <c r="CY79" s="851"/>
      <c r="CZ79" s="851"/>
      <c r="DA79" s="852"/>
      <c r="DB79" s="850"/>
      <c r="DC79" s="851"/>
      <c r="DD79" s="851"/>
      <c r="DE79" s="851"/>
      <c r="DF79" s="852"/>
      <c r="DG79" s="850"/>
      <c r="DH79" s="851"/>
      <c r="DI79" s="851"/>
      <c r="DJ79" s="851"/>
      <c r="DK79" s="852"/>
      <c r="DL79" s="850"/>
      <c r="DM79" s="851"/>
      <c r="DN79" s="851"/>
      <c r="DO79" s="851"/>
      <c r="DP79" s="852"/>
      <c r="DQ79" s="850"/>
      <c r="DR79" s="851"/>
      <c r="DS79" s="851"/>
      <c r="DT79" s="851"/>
      <c r="DU79" s="852"/>
      <c r="DV79" s="847"/>
      <c r="DW79" s="848"/>
      <c r="DX79" s="848"/>
      <c r="DY79" s="848"/>
      <c r="DZ79" s="849"/>
      <c r="EA79" s="199"/>
    </row>
    <row r="80" spans="1:131" s="200" customFormat="1" ht="26.25" customHeight="1">
      <c r="A80" s="214">
        <v>13</v>
      </c>
      <c r="B80" s="863"/>
      <c r="C80" s="864"/>
      <c r="D80" s="864"/>
      <c r="E80" s="864"/>
      <c r="F80" s="864"/>
      <c r="G80" s="864"/>
      <c r="H80" s="864"/>
      <c r="I80" s="864"/>
      <c r="J80" s="864"/>
      <c r="K80" s="864"/>
      <c r="L80" s="864"/>
      <c r="M80" s="864"/>
      <c r="N80" s="864"/>
      <c r="O80" s="864"/>
      <c r="P80" s="865"/>
      <c r="Q80" s="866"/>
      <c r="R80" s="821"/>
      <c r="S80" s="821"/>
      <c r="T80" s="821"/>
      <c r="U80" s="821"/>
      <c r="V80" s="821"/>
      <c r="W80" s="821"/>
      <c r="X80" s="821"/>
      <c r="Y80" s="821"/>
      <c r="Z80" s="821"/>
      <c r="AA80" s="821"/>
      <c r="AB80" s="821"/>
      <c r="AC80" s="821"/>
      <c r="AD80" s="821"/>
      <c r="AE80" s="821"/>
      <c r="AF80" s="821"/>
      <c r="AG80" s="821"/>
      <c r="AH80" s="821"/>
      <c r="AI80" s="821"/>
      <c r="AJ80" s="821"/>
      <c r="AK80" s="821"/>
      <c r="AL80" s="821"/>
      <c r="AM80" s="821"/>
      <c r="AN80" s="821"/>
      <c r="AO80" s="821"/>
      <c r="AP80" s="821"/>
      <c r="AQ80" s="821"/>
      <c r="AR80" s="821"/>
      <c r="AS80" s="821"/>
      <c r="AT80" s="821"/>
      <c r="AU80" s="821"/>
      <c r="AV80" s="821"/>
      <c r="AW80" s="821"/>
      <c r="AX80" s="821"/>
      <c r="AY80" s="821"/>
      <c r="AZ80" s="867"/>
      <c r="BA80" s="867"/>
      <c r="BB80" s="867"/>
      <c r="BC80" s="867"/>
      <c r="BD80" s="868"/>
      <c r="BE80" s="218"/>
      <c r="BF80" s="218"/>
      <c r="BG80" s="218"/>
      <c r="BH80" s="218"/>
      <c r="BI80" s="218"/>
      <c r="BJ80" s="218"/>
      <c r="BK80" s="218"/>
      <c r="BL80" s="218"/>
      <c r="BM80" s="218"/>
      <c r="BN80" s="218"/>
      <c r="BO80" s="218"/>
      <c r="BP80" s="218"/>
      <c r="BQ80" s="215">
        <v>74</v>
      </c>
      <c r="BR80" s="220"/>
      <c r="BS80" s="853"/>
      <c r="BT80" s="854"/>
      <c r="BU80" s="854"/>
      <c r="BV80" s="854"/>
      <c r="BW80" s="854"/>
      <c r="BX80" s="854"/>
      <c r="BY80" s="854"/>
      <c r="BZ80" s="854"/>
      <c r="CA80" s="854"/>
      <c r="CB80" s="854"/>
      <c r="CC80" s="854"/>
      <c r="CD80" s="854"/>
      <c r="CE80" s="854"/>
      <c r="CF80" s="854"/>
      <c r="CG80" s="855"/>
      <c r="CH80" s="850"/>
      <c r="CI80" s="851"/>
      <c r="CJ80" s="851"/>
      <c r="CK80" s="851"/>
      <c r="CL80" s="852"/>
      <c r="CM80" s="850"/>
      <c r="CN80" s="851"/>
      <c r="CO80" s="851"/>
      <c r="CP80" s="851"/>
      <c r="CQ80" s="852"/>
      <c r="CR80" s="850"/>
      <c r="CS80" s="851"/>
      <c r="CT80" s="851"/>
      <c r="CU80" s="851"/>
      <c r="CV80" s="852"/>
      <c r="CW80" s="850"/>
      <c r="CX80" s="851"/>
      <c r="CY80" s="851"/>
      <c r="CZ80" s="851"/>
      <c r="DA80" s="852"/>
      <c r="DB80" s="850"/>
      <c r="DC80" s="851"/>
      <c r="DD80" s="851"/>
      <c r="DE80" s="851"/>
      <c r="DF80" s="852"/>
      <c r="DG80" s="850"/>
      <c r="DH80" s="851"/>
      <c r="DI80" s="851"/>
      <c r="DJ80" s="851"/>
      <c r="DK80" s="852"/>
      <c r="DL80" s="850"/>
      <c r="DM80" s="851"/>
      <c r="DN80" s="851"/>
      <c r="DO80" s="851"/>
      <c r="DP80" s="852"/>
      <c r="DQ80" s="850"/>
      <c r="DR80" s="851"/>
      <c r="DS80" s="851"/>
      <c r="DT80" s="851"/>
      <c r="DU80" s="852"/>
      <c r="DV80" s="847"/>
      <c r="DW80" s="848"/>
      <c r="DX80" s="848"/>
      <c r="DY80" s="848"/>
      <c r="DZ80" s="849"/>
      <c r="EA80" s="199"/>
    </row>
    <row r="81" spans="1:131" s="200" customFormat="1" ht="26.25" customHeight="1">
      <c r="A81" s="214">
        <v>14</v>
      </c>
      <c r="B81" s="863"/>
      <c r="C81" s="864"/>
      <c r="D81" s="864"/>
      <c r="E81" s="864"/>
      <c r="F81" s="864"/>
      <c r="G81" s="864"/>
      <c r="H81" s="864"/>
      <c r="I81" s="864"/>
      <c r="J81" s="864"/>
      <c r="K81" s="864"/>
      <c r="L81" s="864"/>
      <c r="M81" s="864"/>
      <c r="N81" s="864"/>
      <c r="O81" s="864"/>
      <c r="P81" s="865"/>
      <c r="Q81" s="866"/>
      <c r="R81" s="821"/>
      <c r="S81" s="821"/>
      <c r="T81" s="821"/>
      <c r="U81" s="821"/>
      <c r="V81" s="821"/>
      <c r="W81" s="821"/>
      <c r="X81" s="821"/>
      <c r="Y81" s="821"/>
      <c r="Z81" s="821"/>
      <c r="AA81" s="821"/>
      <c r="AB81" s="821"/>
      <c r="AC81" s="821"/>
      <c r="AD81" s="821"/>
      <c r="AE81" s="821"/>
      <c r="AF81" s="821"/>
      <c r="AG81" s="821"/>
      <c r="AH81" s="821"/>
      <c r="AI81" s="821"/>
      <c r="AJ81" s="821"/>
      <c r="AK81" s="821"/>
      <c r="AL81" s="821"/>
      <c r="AM81" s="821"/>
      <c r="AN81" s="821"/>
      <c r="AO81" s="821"/>
      <c r="AP81" s="821"/>
      <c r="AQ81" s="821"/>
      <c r="AR81" s="821"/>
      <c r="AS81" s="821"/>
      <c r="AT81" s="821"/>
      <c r="AU81" s="821"/>
      <c r="AV81" s="821"/>
      <c r="AW81" s="821"/>
      <c r="AX81" s="821"/>
      <c r="AY81" s="821"/>
      <c r="AZ81" s="867"/>
      <c r="BA81" s="867"/>
      <c r="BB81" s="867"/>
      <c r="BC81" s="867"/>
      <c r="BD81" s="868"/>
      <c r="BE81" s="218"/>
      <c r="BF81" s="218"/>
      <c r="BG81" s="218"/>
      <c r="BH81" s="218"/>
      <c r="BI81" s="218"/>
      <c r="BJ81" s="218"/>
      <c r="BK81" s="218"/>
      <c r="BL81" s="218"/>
      <c r="BM81" s="218"/>
      <c r="BN81" s="218"/>
      <c r="BO81" s="218"/>
      <c r="BP81" s="218"/>
      <c r="BQ81" s="215">
        <v>75</v>
      </c>
      <c r="BR81" s="220"/>
      <c r="BS81" s="853"/>
      <c r="BT81" s="854"/>
      <c r="BU81" s="854"/>
      <c r="BV81" s="854"/>
      <c r="BW81" s="854"/>
      <c r="BX81" s="854"/>
      <c r="BY81" s="854"/>
      <c r="BZ81" s="854"/>
      <c r="CA81" s="854"/>
      <c r="CB81" s="854"/>
      <c r="CC81" s="854"/>
      <c r="CD81" s="854"/>
      <c r="CE81" s="854"/>
      <c r="CF81" s="854"/>
      <c r="CG81" s="855"/>
      <c r="CH81" s="850"/>
      <c r="CI81" s="851"/>
      <c r="CJ81" s="851"/>
      <c r="CK81" s="851"/>
      <c r="CL81" s="852"/>
      <c r="CM81" s="850"/>
      <c r="CN81" s="851"/>
      <c r="CO81" s="851"/>
      <c r="CP81" s="851"/>
      <c r="CQ81" s="852"/>
      <c r="CR81" s="850"/>
      <c r="CS81" s="851"/>
      <c r="CT81" s="851"/>
      <c r="CU81" s="851"/>
      <c r="CV81" s="852"/>
      <c r="CW81" s="850"/>
      <c r="CX81" s="851"/>
      <c r="CY81" s="851"/>
      <c r="CZ81" s="851"/>
      <c r="DA81" s="852"/>
      <c r="DB81" s="850"/>
      <c r="DC81" s="851"/>
      <c r="DD81" s="851"/>
      <c r="DE81" s="851"/>
      <c r="DF81" s="852"/>
      <c r="DG81" s="850"/>
      <c r="DH81" s="851"/>
      <c r="DI81" s="851"/>
      <c r="DJ81" s="851"/>
      <c r="DK81" s="852"/>
      <c r="DL81" s="850"/>
      <c r="DM81" s="851"/>
      <c r="DN81" s="851"/>
      <c r="DO81" s="851"/>
      <c r="DP81" s="852"/>
      <c r="DQ81" s="850"/>
      <c r="DR81" s="851"/>
      <c r="DS81" s="851"/>
      <c r="DT81" s="851"/>
      <c r="DU81" s="852"/>
      <c r="DV81" s="847"/>
      <c r="DW81" s="848"/>
      <c r="DX81" s="848"/>
      <c r="DY81" s="848"/>
      <c r="DZ81" s="849"/>
      <c r="EA81" s="199"/>
    </row>
    <row r="82" spans="1:131" s="200" customFormat="1" ht="26.25" customHeight="1">
      <c r="A82" s="214">
        <v>15</v>
      </c>
      <c r="B82" s="863"/>
      <c r="C82" s="864"/>
      <c r="D82" s="864"/>
      <c r="E82" s="864"/>
      <c r="F82" s="864"/>
      <c r="G82" s="864"/>
      <c r="H82" s="864"/>
      <c r="I82" s="864"/>
      <c r="J82" s="864"/>
      <c r="K82" s="864"/>
      <c r="L82" s="864"/>
      <c r="M82" s="864"/>
      <c r="N82" s="864"/>
      <c r="O82" s="864"/>
      <c r="P82" s="865"/>
      <c r="Q82" s="866"/>
      <c r="R82" s="821"/>
      <c r="S82" s="821"/>
      <c r="T82" s="821"/>
      <c r="U82" s="821"/>
      <c r="V82" s="821"/>
      <c r="W82" s="821"/>
      <c r="X82" s="821"/>
      <c r="Y82" s="821"/>
      <c r="Z82" s="821"/>
      <c r="AA82" s="821"/>
      <c r="AB82" s="821"/>
      <c r="AC82" s="821"/>
      <c r="AD82" s="821"/>
      <c r="AE82" s="821"/>
      <c r="AF82" s="821"/>
      <c r="AG82" s="821"/>
      <c r="AH82" s="821"/>
      <c r="AI82" s="821"/>
      <c r="AJ82" s="821"/>
      <c r="AK82" s="821"/>
      <c r="AL82" s="821"/>
      <c r="AM82" s="821"/>
      <c r="AN82" s="821"/>
      <c r="AO82" s="821"/>
      <c r="AP82" s="821"/>
      <c r="AQ82" s="821"/>
      <c r="AR82" s="821"/>
      <c r="AS82" s="821"/>
      <c r="AT82" s="821"/>
      <c r="AU82" s="821"/>
      <c r="AV82" s="821"/>
      <c r="AW82" s="821"/>
      <c r="AX82" s="821"/>
      <c r="AY82" s="821"/>
      <c r="AZ82" s="867"/>
      <c r="BA82" s="867"/>
      <c r="BB82" s="867"/>
      <c r="BC82" s="867"/>
      <c r="BD82" s="868"/>
      <c r="BE82" s="218"/>
      <c r="BF82" s="218"/>
      <c r="BG82" s="218"/>
      <c r="BH82" s="218"/>
      <c r="BI82" s="218"/>
      <c r="BJ82" s="218"/>
      <c r="BK82" s="218"/>
      <c r="BL82" s="218"/>
      <c r="BM82" s="218"/>
      <c r="BN82" s="218"/>
      <c r="BO82" s="218"/>
      <c r="BP82" s="218"/>
      <c r="BQ82" s="215">
        <v>76</v>
      </c>
      <c r="BR82" s="220"/>
      <c r="BS82" s="853"/>
      <c r="BT82" s="854"/>
      <c r="BU82" s="854"/>
      <c r="BV82" s="854"/>
      <c r="BW82" s="854"/>
      <c r="BX82" s="854"/>
      <c r="BY82" s="854"/>
      <c r="BZ82" s="854"/>
      <c r="CA82" s="854"/>
      <c r="CB82" s="854"/>
      <c r="CC82" s="854"/>
      <c r="CD82" s="854"/>
      <c r="CE82" s="854"/>
      <c r="CF82" s="854"/>
      <c r="CG82" s="855"/>
      <c r="CH82" s="850"/>
      <c r="CI82" s="851"/>
      <c r="CJ82" s="851"/>
      <c r="CK82" s="851"/>
      <c r="CL82" s="852"/>
      <c r="CM82" s="850"/>
      <c r="CN82" s="851"/>
      <c r="CO82" s="851"/>
      <c r="CP82" s="851"/>
      <c r="CQ82" s="852"/>
      <c r="CR82" s="850"/>
      <c r="CS82" s="851"/>
      <c r="CT82" s="851"/>
      <c r="CU82" s="851"/>
      <c r="CV82" s="852"/>
      <c r="CW82" s="850"/>
      <c r="CX82" s="851"/>
      <c r="CY82" s="851"/>
      <c r="CZ82" s="851"/>
      <c r="DA82" s="852"/>
      <c r="DB82" s="850"/>
      <c r="DC82" s="851"/>
      <c r="DD82" s="851"/>
      <c r="DE82" s="851"/>
      <c r="DF82" s="852"/>
      <c r="DG82" s="850"/>
      <c r="DH82" s="851"/>
      <c r="DI82" s="851"/>
      <c r="DJ82" s="851"/>
      <c r="DK82" s="852"/>
      <c r="DL82" s="850"/>
      <c r="DM82" s="851"/>
      <c r="DN82" s="851"/>
      <c r="DO82" s="851"/>
      <c r="DP82" s="852"/>
      <c r="DQ82" s="850"/>
      <c r="DR82" s="851"/>
      <c r="DS82" s="851"/>
      <c r="DT82" s="851"/>
      <c r="DU82" s="852"/>
      <c r="DV82" s="847"/>
      <c r="DW82" s="848"/>
      <c r="DX82" s="848"/>
      <c r="DY82" s="848"/>
      <c r="DZ82" s="849"/>
      <c r="EA82" s="199"/>
    </row>
    <row r="83" spans="1:131" s="200" customFormat="1" ht="26.25" customHeight="1">
      <c r="A83" s="214">
        <v>16</v>
      </c>
      <c r="B83" s="863"/>
      <c r="C83" s="864"/>
      <c r="D83" s="864"/>
      <c r="E83" s="864"/>
      <c r="F83" s="864"/>
      <c r="G83" s="864"/>
      <c r="H83" s="864"/>
      <c r="I83" s="864"/>
      <c r="J83" s="864"/>
      <c r="K83" s="864"/>
      <c r="L83" s="864"/>
      <c r="M83" s="864"/>
      <c r="N83" s="864"/>
      <c r="O83" s="864"/>
      <c r="P83" s="865"/>
      <c r="Q83" s="866"/>
      <c r="R83" s="821"/>
      <c r="S83" s="821"/>
      <c r="T83" s="821"/>
      <c r="U83" s="821"/>
      <c r="V83" s="821"/>
      <c r="W83" s="821"/>
      <c r="X83" s="821"/>
      <c r="Y83" s="821"/>
      <c r="Z83" s="821"/>
      <c r="AA83" s="821"/>
      <c r="AB83" s="821"/>
      <c r="AC83" s="821"/>
      <c r="AD83" s="821"/>
      <c r="AE83" s="821"/>
      <c r="AF83" s="821"/>
      <c r="AG83" s="821"/>
      <c r="AH83" s="821"/>
      <c r="AI83" s="821"/>
      <c r="AJ83" s="821"/>
      <c r="AK83" s="821"/>
      <c r="AL83" s="821"/>
      <c r="AM83" s="821"/>
      <c r="AN83" s="821"/>
      <c r="AO83" s="821"/>
      <c r="AP83" s="821"/>
      <c r="AQ83" s="821"/>
      <c r="AR83" s="821"/>
      <c r="AS83" s="821"/>
      <c r="AT83" s="821"/>
      <c r="AU83" s="821"/>
      <c r="AV83" s="821"/>
      <c r="AW83" s="821"/>
      <c r="AX83" s="821"/>
      <c r="AY83" s="821"/>
      <c r="AZ83" s="867"/>
      <c r="BA83" s="867"/>
      <c r="BB83" s="867"/>
      <c r="BC83" s="867"/>
      <c r="BD83" s="868"/>
      <c r="BE83" s="218"/>
      <c r="BF83" s="218"/>
      <c r="BG83" s="218"/>
      <c r="BH83" s="218"/>
      <c r="BI83" s="218"/>
      <c r="BJ83" s="218"/>
      <c r="BK83" s="218"/>
      <c r="BL83" s="218"/>
      <c r="BM83" s="218"/>
      <c r="BN83" s="218"/>
      <c r="BO83" s="218"/>
      <c r="BP83" s="218"/>
      <c r="BQ83" s="215">
        <v>77</v>
      </c>
      <c r="BR83" s="220"/>
      <c r="BS83" s="853"/>
      <c r="BT83" s="854"/>
      <c r="BU83" s="854"/>
      <c r="BV83" s="854"/>
      <c r="BW83" s="854"/>
      <c r="BX83" s="854"/>
      <c r="BY83" s="854"/>
      <c r="BZ83" s="854"/>
      <c r="CA83" s="854"/>
      <c r="CB83" s="854"/>
      <c r="CC83" s="854"/>
      <c r="CD83" s="854"/>
      <c r="CE83" s="854"/>
      <c r="CF83" s="854"/>
      <c r="CG83" s="855"/>
      <c r="CH83" s="850"/>
      <c r="CI83" s="851"/>
      <c r="CJ83" s="851"/>
      <c r="CK83" s="851"/>
      <c r="CL83" s="852"/>
      <c r="CM83" s="850"/>
      <c r="CN83" s="851"/>
      <c r="CO83" s="851"/>
      <c r="CP83" s="851"/>
      <c r="CQ83" s="852"/>
      <c r="CR83" s="850"/>
      <c r="CS83" s="851"/>
      <c r="CT83" s="851"/>
      <c r="CU83" s="851"/>
      <c r="CV83" s="852"/>
      <c r="CW83" s="850"/>
      <c r="CX83" s="851"/>
      <c r="CY83" s="851"/>
      <c r="CZ83" s="851"/>
      <c r="DA83" s="852"/>
      <c r="DB83" s="850"/>
      <c r="DC83" s="851"/>
      <c r="DD83" s="851"/>
      <c r="DE83" s="851"/>
      <c r="DF83" s="852"/>
      <c r="DG83" s="850"/>
      <c r="DH83" s="851"/>
      <c r="DI83" s="851"/>
      <c r="DJ83" s="851"/>
      <c r="DK83" s="852"/>
      <c r="DL83" s="850"/>
      <c r="DM83" s="851"/>
      <c r="DN83" s="851"/>
      <c r="DO83" s="851"/>
      <c r="DP83" s="852"/>
      <c r="DQ83" s="850"/>
      <c r="DR83" s="851"/>
      <c r="DS83" s="851"/>
      <c r="DT83" s="851"/>
      <c r="DU83" s="852"/>
      <c r="DV83" s="847"/>
      <c r="DW83" s="848"/>
      <c r="DX83" s="848"/>
      <c r="DY83" s="848"/>
      <c r="DZ83" s="849"/>
      <c r="EA83" s="199"/>
    </row>
    <row r="84" spans="1:131" s="200" customFormat="1" ht="26.25" customHeight="1">
      <c r="A84" s="214">
        <v>17</v>
      </c>
      <c r="B84" s="863"/>
      <c r="C84" s="864"/>
      <c r="D84" s="864"/>
      <c r="E84" s="864"/>
      <c r="F84" s="864"/>
      <c r="G84" s="864"/>
      <c r="H84" s="864"/>
      <c r="I84" s="864"/>
      <c r="J84" s="864"/>
      <c r="K84" s="864"/>
      <c r="L84" s="864"/>
      <c r="M84" s="864"/>
      <c r="N84" s="864"/>
      <c r="O84" s="864"/>
      <c r="P84" s="865"/>
      <c r="Q84" s="866"/>
      <c r="R84" s="821"/>
      <c r="S84" s="821"/>
      <c r="T84" s="821"/>
      <c r="U84" s="821"/>
      <c r="V84" s="821"/>
      <c r="W84" s="821"/>
      <c r="X84" s="821"/>
      <c r="Y84" s="821"/>
      <c r="Z84" s="821"/>
      <c r="AA84" s="821"/>
      <c r="AB84" s="821"/>
      <c r="AC84" s="821"/>
      <c r="AD84" s="821"/>
      <c r="AE84" s="821"/>
      <c r="AF84" s="821"/>
      <c r="AG84" s="821"/>
      <c r="AH84" s="821"/>
      <c r="AI84" s="821"/>
      <c r="AJ84" s="821"/>
      <c r="AK84" s="821"/>
      <c r="AL84" s="821"/>
      <c r="AM84" s="821"/>
      <c r="AN84" s="821"/>
      <c r="AO84" s="821"/>
      <c r="AP84" s="821"/>
      <c r="AQ84" s="821"/>
      <c r="AR84" s="821"/>
      <c r="AS84" s="821"/>
      <c r="AT84" s="821"/>
      <c r="AU84" s="821"/>
      <c r="AV84" s="821"/>
      <c r="AW84" s="821"/>
      <c r="AX84" s="821"/>
      <c r="AY84" s="821"/>
      <c r="AZ84" s="867"/>
      <c r="BA84" s="867"/>
      <c r="BB84" s="867"/>
      <c r="BC84" s="867"/>
      <c r="BD84" s="868"/>
      <c r="BE84" s="218"/>
      <c r="BF84" s="218"/>
      <c r="BG84" s="218"/>
      <c r="BH84" s="218"/>
      <c r="BI84" s="218"/>
      <c r="BJ84" s="218"/>
      <c r="BK84" s="218"/>
      <c r="BL84" s="218"/>
      <c r="BM84" s="218"/>
      <c r="BN84" s="218"/>
      <c r="BO84" s="218"/>
      <c r="BP84" s="218"/>
      <c r="BQ84" s="215">
        <v>78</v>
      </c>
      <c r="BR84" s="220"/>
      <c r="BS84" s="853"/>
      <c r="BT84" s="854"/>
      <c r="BU84" s="854"/>
      <c r="BV84" s="854"/>
      <c r="BW84" s="854"/>
      <c r="BX84" s="854"/>
      <c r="BY84" s="854"/>
      <c r="BZ84" s="854"/>
      <c r="CA84" s="854"/>
      <c r="CB84" s="854"/>
      <c r="CC84" s="854"/>
      <c r="CD84" s="854"/>
      <c r="CE84" s="854"/>
      <c r="CF84" s="854"/>
      <c r="CG84" s="855"/>
      <c r="CH84" s="850"/>
      <c r="CI84" s="851"/>
      <c r="CJ84" s="851"/>
      <c r="CK84" s="851"/>
      <c r="CL84" s="852"/>
      <c r="CM84" s="850"/>
      <c r="CN84" s="851"/>
      <c r="CO84" s="851"/>
      <c r="CP84" s="851"/>
      <c r="CQ84" s="852"/>
      <c r="CR84" s="850"/>
      <c r="CS84" s="851"/>
      <c r="CT84" s="851"/>
      <c r="CU84" s="851"/>
      <c r="CV84" s="852"/>
      <c r="CW84" s="850"/>
      <c r="CX84" s="851"/>
      <c r="CY84" s="851"/>
      <c r="CZ84" s="851"/>
      <c r="DA84" s="852"/>
      <c r="DB84" s="850"/>
      <c r="DC84" s="851"/>
      <c r="DD84" s="851"/>
      <c r="DE84" s="851"/>
      <c r="DF84" s="852"/>
      <c r="DG84" s="850"/>
      <c r="DH84" s="851"/>
      <c r="DI84" s="851"/>
      <c r="DJ84" s="851"/>
      <c r="DK84" s="852"/>
      <c r="DL84" s="850"/>
      <c r="DM84" s="851"/>
      <c r="DN84" s="851"/>
      <c r="DO84" s="851"/>
      <c r="DP84" s="852"/>
      <c r="DQ84" s="850"/>
      <c r="DR84" s="851"/>
      <c r="DS84" s="851"/>
      <c r="DT84" s="851"/>
      <c r="DU84" s="852"/>
      <c r="DV84" s="847"/>
      <c r="DW84" s="848"/>
      <c r="DX84" s="848"/>
      <c r="DY84" s="848"/>
      <c r="DZ84" s="849"/>
      <c r="EA84" s="199"/>
    </row>
    <row r="85" spans="1:131" s="200" customFormat="1" ht="26.25" customHeight="1">
      <c r="A85" s="214">
        <v>18</v>
      </c>
      <c r="B85" s="863"/>
      <c r="C85" s="864"/>
      <c r="D85" s="864"/>
      <c r="E85" s="864"/>
      <c r="F85" s="864"/>
      <c r="G85" s="864"/>
      <c r="H85" s="864"/>
      <c r="I85" s="864"/>
      <c r="J85" s="864"/>
      <c r="K85" s="864"/>
      <c r="L85" s="864"/>
      <c r="M85" s="864"/>
      <c r="N85" s="864"/>
      <c r="O85" s="864"/>
      <c r="P85" s="865"/>
      <c r="Q85" s="866"/>
      <c r="R85" s="821"/>
      <c r="S85" s="821"/>
      <c r="T85" s="821"/>
      <c r="U85" s="821"/>
      <c r="V85" s="821"/>
      <c r="W85" s="821"/>
      <c r="X85" s="821"/>
      <c r="Y85" s="821"/>
      <c r="Z85" s="821"/>
      <c r="AA85" s="821"/>
      <c r="AB85" s="821"/>
      <c r="AC85" s="821"/>
      <c r="AD85" s="821"/>
      <c r="AE85" s="821"/>
      <c r="AF85" s="821"/>
      <c r="AG85" s="821"/>
      <c r="AH85" s="821"/>
      <c r="AI85" s="821"/>
      <c r="AJ85" s="821"/>
      <c r="AK85" s="821"/>
      <c r="AL85" s="821"/>
      <c r="AM85" s="821"/>
      <c r="AN85" s="821"/>
      <c r="AO85" s="821"/>
      <c r="AP85" s="821"/>
      <c r="AQ85" s="821"/>
      <c r="AR85" s="821"/>
      <c r="AS85" s="821"/>
      <c r="AT85" s="821"/>
      <c r="AU85" s="821"/>
      <c r="AV85" s="821"/>
      <c r="AW85" s="821"/>
      <c r="AX85" s="821"/>
      <c r="AY85" s="821"/>
      <c r="AZ85" s="867"/>
      <c r="BA85" s="867"/>
      <c r="BB85" s="867"/>
      <c r="BC85" s="867"/>
      <c r="BD85" s="868"/>
      <c r="BE85" s="218"/>
      <c r="BF85" s="218"/>
      <c r="BG85" s="218"/>
      <c r="BH85" s="218"/>
      <c r="BI85" s="218"/>
      <c r="BJ85" s="218"/>
      <c r="BK85" s="218"/>
      <c r="BL85" s="218"/>
      <c r="BM85" s="218"/>
      <c r="BN85" s="218"/>
      <c r="BO85" s="218"/>
      <c r="BP85" s="218"/>
      <c r="BQ85" s="215">
        <v>79</v>
      </c>
      <c r="BR85" s="220"/>
      <c r="BS85" s="853"/>
      <c r="BT85" s="854"/>
      <c r="BU85" s="854"/>
      <c r="BV85" s="854"/>
      <c r="BW85" s="854"/>
      <c r="BX85" s="854"/>
      <c r="BY85" s="854"/>
      <c r="BZ85" s="854"/>
      <c r="CA85" s="854"/>
      <c r="CB85" s="854"/>
      <c r="CC85" s="854"/>
      <c r="CD85" s="854"/>
      <c r="CE85" s="854"/>
      <c r="CF85" s="854"/>
      <c r="CG85" s="855"/>
      <c r="CH85" s="850"/>
      <c r="CI85" s="851"/>
      <c r="CJ85" s="851"/>
      <c r="CK85" s="851"/>
      <c r="CL85" s="852"/>
      <c r="CM85" s="850"/>
      <c r="CN85" s="851"/>
      <c r="CO85" s="851"/>
      <c r="CP85" s="851"/>
      <c r="CQ85" s="852"/>
      <c r="CR85" s="850"/>
      <c r="CS85" s="851"/>
      <c r="CT85" s="851"/>
      <c r="CU85" s="851"/>
      <c r="CV85" s="852"/>
      <c r="CW85" s="850"/>
      <c r="CX85" s="851"/>
      <c r="CY85" s="851"/>
      <c r="CZ85" s="851"/>
      <c r="DA85" s="852"/>
      <c r="DB85" s="850"/>
      <c r="DC85" s="851"/>
      <c r="DD85" s="851"/>
      <c r="DE85" s="851"/>
      <c r="DF85" s="852"/>
      <c r="DG85" s="850"/>
      <c r="DH85" s="851"/>
      <c r="DI85" s="851"/>
      <c r="DJ85" s="851"/>
      <c r="DK85" s="852"/>
      <c r="DL85" s="850"/>
      <c r="DM85" s="851"/>
      <c r="DN85" s="851"/>
      <c r="DO85" s="851"/>
      <c r="DP85" s="852"/>
      <c r="DQ85" s="850"/>
      <c r="DR85" s="851"/>
      <c r="DS85" s="851"/>
      <c r="DT85" s="851"/>
      <c r="DU85" s="852"/>
      <c r="DV85" s="847"/>
      <c r="DW85" s="848"/>
      <c r="DX85" s="848"/>
      <c r="DY85" s="848"/>
      <c r="DZ85" s="849"/>
      <c r="EA85" s="199"/>
    </row>
    <row r="86" spans="1:131" s="200" customFormat="1" ht="26.25" customHeight="1">
      <c r="A86" s="214">
        <v>19</v>
      </c>
      <c r="B86" s="863"/>
      <c r="C86" s="864"/>
      <c r="D86" s="864"/>
      <c r="E86" s="864"/>
      <c r="F86" s="864"/>
      <c r="G86" s="864"/>
      <c r="H86" s="864"/>
      <c r="I86" s="864"/>
      <c r="J86" s="864"/>
      <c r="K86" s="864"/>
      <c r="L86" s="864"/>
      <c r="M86" s="864"/>
      <c r="N86" s="864"/>
      <c r="O86" s="864"/>
      <c r="P86" s="865"/>
      <c r="Q86" s="866"/>
      <c r="R86" s="821"/>
      <c r="S86" s="821"/>
      <c r="T86" s="821"/>
      <c r="U86" s="821"/>
      <c r="V86" s="821"/>
      <c r="W86" s="821"/>
      <c r="X86" s="821"/>
      <c r="Y86" s="821"/>
      <c r="Z86" s="821"/>
      <c r="AA86" s="821"/>
      <c r="AB86" s="821"/>
      <c r="AC86" s="821"/>
      <c r="AD86" s="821"/>
      <c r="AE86" s="821"/>
      <c r="AF86" s="821"/>
      <c r="AG86" s="821"/>
      <c r="AH86" s="821"/>
      <c r="AI86" s="821"/>
      <c r="AJ86" s="821"/>
      <c r="AK86" s="821"/>
      <c r="AL86" s="821"/>
      <c r="AM86" s="821"/>
      <c r="AN86" s="821"/>
      <c r="AO86" s="821"/>
      <c r="AP86" s="821"/>
      <c r="AQ86" s="821"/>
      <c r="AR86" s="821"/>
      <c r="AS86" s="821"/>
      <c r="AT86" s="821"/>
      <c r="AU86" s="821"/>
      <c r="AV86" s="821"/>
      <c r="AW86" s="821"/>
      <c r="AX86" s="821"/>
      <c r="AY86" s="821"/>
      <c r="AZ86" s="867"/>
      <c r="BA86" s="867"/>
      <c r="BB86" s="867"/>
      <c r="BC86" s="867"/>
      <c r="BD86" s="868"/>
      <c r="BE86" s="218"/>
      <c r="BF86" s="218"/>
      <c r="BG86" s="218"/>
      <c r="BH86" s="218"/>
      <c r="BI86" s="218"/>
      <c r="BJ86" s="218"/>
      <c r="BK86" s="218"/>
      <c r="BL86" s="218"/>
      <c r="BM86" s="218"/>
      <c r="BN86" s="218"/>
      <c r="BO86" s="218"/>
      <c r="BP86" s="218"/>
      <c r="BQ86" s="215">
        <v>80</v>
      </c>
      <c r="BR86" s="220"/>
      <c r="BS86" s="853"/>
      <c r="BT86" s="854"/>
      <c r="BU86" s="854"/>
      <c r="BV86" s="854"/>
      <c r="BW86" s="854"/>
      <c r="BX86" s="854"/>
      <c r="BY86" s="854"/>
      <c r="BZ86" s="854"/>
      <c r="CA86" s="854"/>
      <c r="CB86" s="854"/>
      <c r="CC86" s="854"/>
      <c r="CD86" s="854"/>
      <c r="CE86" s="854"/>
      <c r="CF86" s="854"/>
      <c r="CG86" s="855"/>
      <c r="CH86" s="850"/>
      <c r="CI86" s="851"/>
      <c r="CJ86" s="851"/>
      <c r="CK86" s="851"/>
      <c r="CL86" s="852"/>
      <c r="CM86" s="850"/>
      <c r="CN86" s="851"/>
      <c r="CO86" s="851"/>
      <c r="CP86" s="851"/>
      <c r="CQ86" s="852"/>
      <c r="CR86" s="850"/>
      <c r="CS86" s="851"/>
      <c r="CT86" s="851"/>
      <c r="CU86" s="851"/>
      <c r="CV86" s="852"/>
      <c r="CW86" s="850"/>
      <c r="CX86" s="851"/>
      <c r="CY86" s="851"/>
      <c r="CZ86" s="851"/>
      <c r="DA86" s="852"/>
      <c r="DB86" s="850"/>
      <c r="DC86" s="851"/>
      <c r="DD86" s="851"/>
      <c r="DE86" s="851"/>
      <c r="DF86" s="852"/>
      <c r="DG86" s="850"/>
      <c r="DH86" s="851"/>
      <c r="DI86" s="851"/>
      <c r="DJ86" s="851"/>
      <c r="DK86" s="852"/>
      <c r="DL86" s="850"/>
      <c r="DM86" s="851"/>
      <c r="DN86" s="851"/>
      <c r="DO86" s="851"/>
      <c r="DP86" s="852"/>
      <c r="DQ86" s="850"/>
      <c r="DR86" s="851"/>
      <c r="DS86" s="851"/>
      <c r="DT86" s="851"/>
      <c r="DU86" s="852"/>
      <c r="DV86" s="847"/>
      <c r="DW86" s="848"/>
      <c r="DX86" s="848"/>
      <c r="DY86" s="848"/>
      <c r="DZ86" s="849"/>
      <c r="EA86" s="199"/>
    </row>
    <row r="87" spans="1:131" s="200" customFormat="1" ht="26.25" customHeight="1">
      <c r="A87" s="222">
        <v>20</v>
      </c>
      <c r="B87" s="872"/>
      <c r="C87" s="873"/>
      <c r="D87" s="873"/>
      <c r="E87" s="873"/>
      <c r="F87" s="873"/>
      <c r="G87" s="873"/>
      <c r="H87" s="873"/>
      <c r="I87" s="873"/>
      <c r="J87" s="873"/>
      <c r="K87" s="873"/>
      <c r="L87" s="873"/>
      <c r="M87" s="873"/>
      <c r="N87" s="873"/>
      <c r="O87" s="873"/>
      <c r="P87" s="874"/>
      <c r="Q87" s="875"/>
      <c r="R87" s="876"/>
      <c r="S87" s="876"/>
      <c r="T87" s="876"/>
      <c r="U87" s="876"/>
      <c r="V87" s="876"/>
      <c r="W87" s="876"/>
      <c r="X87" s="876"/>
      <c r="Y87" s="876"/>
      <c r="Z87" s="876"/>
      <c r="AA87" s="876"/>
      <c r="AB87" s="876"/>
      <c r="AC87" s="876"/>
      <c r="AD87" s="876"/>
      <c r="AE87" s="876"/>
      <c r="AF87" s="876"/>
      <c r="AG87" s="876"/>
      <c r="AH87" s="876"/>
      <c r="AI87" s="876"/>
      <c r="AJ87" s="876"/>
      <c r="AK87" s="876"/>
      <c r="AL87" s="876"/>
      <c r="AM87" s="876"/>
      <c r="AN87" s="876"/>
      <c r="AO87" s="876"/>
      <c r="AP87" s="876"/>
      <c r="AQ87" s="876"/>
      <c r="AR87" s="876"/>
      <c r="AS87" s="876"/>
      <c r="AT87" s="876"/>
      <c r="AU87" s="876"/>
      <c r="AV87" s="876"/>
      <c r="AW87" s="876"/>
      <c r="AX87" s="876"/>
      <c r="AY87" s="876"/>
      <c r="AZ87" s="877"/>
      <c r="BA87" s="877"/>
      <c r="BB87" s="877"/>
      <c r="BC87" s="877"/>
      <c r="BD87" s="878"/>
      <c r="BE87" s="218"/>
      <c r="BF87" s="218"/>
      <c r="BG87" s="218"/>
      <c r="BH87" s="218"/>
      <c r="BI87" s="218"/>
      <c r="BJ87" s="218"/>
      <c r="BK87" s="218"/>
      <c r="BL87" s="218"/>
      <c r="BM87" s="218"/>
      <c r="BN87" s="218"/>
      <c r="BO87" s="218"/>
      <c r="BP87" s="218"/>
      <c r="BQ87" s="215">
        <v>81</v>
      </c>
      <c r="BR87" s="220"/>
      <c r="BS87" s="853"/>
      <c r="BT87" s="854"/>
      <c r="BU87" s="854"/>
      <c r="BV87" s="854"/>
      <c r="BW87" s="854"/>
      <c r="BX87" s="854"/>
      <c r="BY87" s="854"/>
      <c r="BZ87" s="854"/>
      <c r="CA87" s="854"/>
      <c r="CB87" s="854"/>
      <c r="CC87" s="854"/>
      <c r="CD87" s="854"/>
      <c r="CE87" s="854"/>
      <c r="CF87" s="854"/>
      <c r="CG87" s="855"/>
      <c r="CH87" s="850"/>
      <c r="CI87" s="851"/>
      <c r="CJ87" s="851"/>
      <c r="CK87" s="851"/>
      <c r="CL87" s="852"/>
      <c r="CM87" s="850"/>
      <c r="CN87" s="851"/>
      <c r="CO87" s="851"/>
      <c r="CP87" s="851"/>
      <c r="CQ87" s="852"/>
      <c r="CR87" s="850"/>
      <c r="CS87" s="851"/>
      <c r="CT87" s="851"/>
      <c r="CU87" s="851"/>
      <c r="CV87" s="852"/>
      <c r="CW87" s="850"/>
      <c r="CX87" s="851"/>
      <c r="CY87" s="851"/>
      <c r="CZ87" s="851"/>
      <c r="DA87" s="852"/>
      <c r="DB87" s="850"/>
      <c r="DC87" s="851"/>
      <c r="DD87" s="851"/>
      <c r="DE87" s="851"/>
      <c r="DF87" s="852"/>
      <c r="DG87" s="850"/>
      <c r="DH87" s="851"/>
      <c r="DI87" s="851"/>
      <c r="DJ87" s="851"/>
      <c r="DK87" s="852"/>
      <c r="DL87" s="850"/>
      <c r="DM87" s="851"/>
      <c r="DN87" s="851"/>
      <c r="DO87" s="851"/>
      <c r="DP87" s="852"/>
      <c r="DQ87" s="850"/>
      <c r="DR87" s="851"/>
      <c r="DS87" s="851"/>
      <c r="DT87" s="851"/>
      <c r="DU87" s="852"/>
      <c r="DV87" s="847"/>
      <c r="DW87" s="848"/>
      <c r="DX87" s="848"/>
      <c r="DY87" s="848"/>
      <c r="DZ87" s="849"/>
      <c r="EA87" s="199"/>
    </row>
    <row r="88" spans="1:131" s="200" customFormat="1" ht="26.25" customHeight="1" thickBot="1">
      <c r="A88" s="217" t="s">
        <v>370</v>
      </c>
      <c r="B88" s="780" t="s">
        <v>397</v>
      </c>
      <c r="C88" s="781"/>
      <c r="D88" s="781"/>
      <c r="E88" s="781"/>
      <c r="F88" s="781"/>
      <c r="G88" s="781"/>
      <c r="H88" s="781"/>
      <c r="I88" s="781"/>
      <c r="J88" s="781"/>
      <c r="K88" s="781"/>
      <c r="L88" s="781"/>
      <c r="M88" s="781"/>
      <c r="N88" s="781"/>
      <c r="O88" s="781"/>
      <c r="P88" s="782"/>
      <c r="Q88" s="828"/>
      <c r="R88" s="829"/>
      <c r="S88" s="829"/>
      <c r="T88" s="829"/>
      <c r="U88" s="829"/>
      <c r="V88" s="829"/>
      <c r="W88" s="829"/>
      <c r="X88" s="829"/>
      <c r="Y88" s="829"/>
      <c r="Z88" s="829"/>
      <c r="AA88" s="829"/>
      <c r="AB88" s="829"/>
      <c r="AC88" s="829"/>
      <c r="AD88" s="829"/>
      <c r="AE88" s="829"/>
      <c r="AF88" s="832">
        <v>15647</v>
      </c>
      <c r="AG88" s="832"/>
      <c r="AH88" s="832"/>
      <c r="AI88" s="832"/>
      <c r="AJ88" s="832"/>
      <c r="AK88" s="829"/>
      <c r="AL88" s="829"/>
      <c r="AM88" s="829"/>
      <c r="AN88" s="829"/>
      <c r="AO88" s="829"/>
      <c r="AP88" s="832">
        <v>3577</v>
      </c>
      <c r="AQ88" s="832"/>
      <c r="AR88" s="832"/>
      <c r="AS88" s="832"/>
      <c r="AT88" s="832"/>
      <c r="AU88" s="832">
        <v>69</v>
      </c>
      <c r="AV88" s="832"/>
      <c r="AW88" s="832"/>
      <c r="AX88" s="832"/>
      <c r="AY88" s="832"/>
      <c r="AZ88" s="837"/>
      <c r="BA88" s="837"/>
      <c r="BB88" s="837"/>
      <c r="BC88" s="837"/>
      <c r="BD88" s="838"/>
      <c r="BE88" s="218"/>
      <c r="BF88" s="218"/>
      <c r="BG88" s="218"/>
      <c r="BH88" s="218"/>
      <c r="BI88" s="218"/>
      <c r="BJ88" s="218"/>
      <c r="BK88" s="218"/>
      <c r="BL88" s="218"/>
      <c r="BM88" s="218"/>
      <c r="BN88" s="218"/>
      <c r="BO88" s="218"/>
      <c r="BP88" s="218"/>
      <c r="BQ88" s="215">
        <v>82</v>
      </c>
      <c r="BR88" s="220"/>
      <c r="BS88" s="853"/>
      <c r="BT88" s="854"/>
      <c r="BU88" s="854"/>
      <c r="BV88" s="854"/>
      <c r="BW88" s="854"/>
      <c r="BX88" s="854"/>
      <c r="BY88" s="854"/>
      <c r="BZ88" s="854"/>
      <c r="CA88" s="854"/>
      <c r="CB88" s="854"/>
      <c r="CC88" s="854"/>
      <c r="CD88" s="854"/>
      <c r="CE88" s="854"/>
      <c r="CF88" s="854"/>
      <c r="CG88" s="855"/>
      <c r="CH88" s="850"/>
      <c r="CI88" s="851"/>
      <c r="CJ88" s="851"/>
      <c r="CK88" s="851"/>
      <c r="CL88" s="852"/>
      <c r="CM88" s="850"/>
      <c r="CN88" s="851"/>
      <c r="CO88" s="851"/>
      <c r="CP88" s="851"/>
      <c r="CQ88" s="852"/>
      <c r="CR88" s="850"/>
      <c r="CS88" s="851"/>
      <c r="CT88" s="851"/>
      <c r="CU88" s="851"/>
      <c r="CV88" s="852"/>
      <c r="CW88" s="850"/>
      <c r="CX88" s="851"/>
      <c r="CY88" s="851"/>
      <c r="CZ88" s="851"/>
      <c r="DA88" s="852"/>
      <c r="DB88" s="850"/>
      <c r="DC88" s="851"/>
      <c r="DD88" s="851"/>
      <c r="DE88" s="851"/>
      <c r="DF88" s="852"/>
      <c r="DG88" s="850"/>
      <c r="DH88" s="851"/>
      <c r="DI88" s="851"/>
      <c r="DJ88" s="851"/>
      <c r="DK88" s="852"/>
      <c r="DL88" s="850"/>
      <c r="DM88" s="851"/>
      <c r="DN88" s="851"/>
      <c r="DO88" s="851"/>
      <c r="DP88" s="852"/>
      <c r="DQ88" s="850"/>
      <c r="DR88" s="851"/>
      <c r="DS88" s="851"/>
      <c r="DT88" s="851"/>
      <c r="DU88" s="852"/>
      <c r="DV88" s="847"/>
      <c r="DW88" s="848"/>
      <c r="DX88" s="848"/>
      <c r="DY88" s="848"/>
      <c r="DZ88" s="849"/>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53"/>
      <c r="BT89" s="854"/>
      <c r="BU89" s="854"/>
      <c r="BV89" s="854"/>
      <c r="BW89" s="854"/>
      <c r="BX89" s="854"/>
      <c r="BY89" s="854"/>
      <c r="BZ89" s="854"/>
      <c r="CA89" s="854"/>
      <c r="CB89" s="854"/>
      <c r="CC89" s="854"/>
      <c r="CD89" s="854"/>
      <c r="CE89" s="854"/>
      <c r="CF89" s="854"/>
      <c r="CG89" s="855"/>
      <c r="CH89" s="850"/>
      <c r="CI89" s="851"/>
      <c r="CJ89" s="851"/>
      <c r="CK89" s="851"/>
      <c r="CL89" s="852"/>
      <c r="CM89" s="850"/>
      <c r="CN89" s="851"/>
      <c r="CO89" s="851"/>
      <c r="CP89" s="851"/>
      <c r="CQ89" s="852"/>
      <c r="CR89" s="850"/>
      <c r="CS89" s="851"/>
      <c r="CT89" s="851"/>
      <c r="CU89" s="851"/>
      <c r="CV89" s="852"/>
      <c r="CW89" s="850"/>
      <c r="CX89" s="851"/>
      <c r="CY89" s="851"/>
      <c r="CZ89" s="851"/>
      <c r="DA89" s="852"/>
      <c r="DB89" s="850"/>
      <c r="DC89" s="851"/>
      <c r="DD89" s="851"/>
      <c r="DE89" s="851"/>
      <c r="DF89" s="852"/>
      <c r="DG89" s="850"/>
      <c r="DH89" s="851"/>
      <c r="DI89" s="851"/>
      <c r="DJ89" s="851"/>
      <c r="DK89" s="852"/>
      <c r="DL89" s="850"/>
      <c r="DM89" s="851"/>
      <c r="DN89" s="851"/>
      <c r="DO89" s="851"/>
      <c r="DP89" s="852"/>
      <c r="DQ89" s="850"/>
      <c r="DR89" s="851"/>
      <c r="DS89" s="851"/>
      <c r="DT89" s="851"/>
      <c r="DU89" s="852"/>
      <c r="DV89" s="847"/>
      <c r="DW89" s="848"/>
      <c r="DX89" s="848"/>
      <c r="DY89" s="848"/>
      <c r="DZ89" s="849"/>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53"/>
      <c r="BT90" s="854"/>
      <c r="BU90" s="854"/>
      <c r="BV90" s="854"/>
      <c r="BW90" s="854"/>
      <c r="BX90" s="854"/>
      <c r="BY90" s="854"/>
      <c r="BZ90" s="854"/>
      <c r="CA90" s="854"/>
      <c r="CB90" s="854"/>
      <c r="CC90" s="854"/>
      <c r="CD90" s="854"/>
      <c r="CE90" s="854"/>
      <c r="CF90" s="854"/>
      <c r="CG90" s="855"/>
      <c r="CH90" s="850"/>
      <c r="CI90" s="851"/>
      <c r="CJ90" s="851"/>
      <c r="CK90" s="851"/>
      <c r="CL90" s="852"/>
      <c r="CM90" s="850"/>
      <c r="CN90" s="851"/>
      <c r="CO90" s="851"/>
      <c r="CP90" s="851"/>
      <c r="CQ90" s="852"/>
      <c r="CR90" s="850"/>
      <c r="CS90" s="851"/>
      <c r="CT90" s="851"/>
      <c r="CU90" s="851"/>
      <c r="CV90" s="852"/>
      <c r="CW90" s="850"/>
      <c r="CX90" s="851"/>
      <c r="CY90" s="851"/>
      <c r="CZ90" s="851"/>
      <c r="DA90" s="852"/>
      <c r="DB90" s="850"/>
      <c r="DC90" s="851"/>
      <c r="DD90" s="851"/>
      <c r="DE90" s="851"/>
      <c r="DF90" s="852"/>
      <c r="DG90" s="850"/>
      <c r="DH90" s="851"/>
      <c r="DI90" s="851"/>
      <c r="DJ90" s="851"/>
      <c r="DK90" s="852"/>
      <c r="DL90" s="850"/>
      <c r="DM90" s="851"/>
      <c r="DN90" s="851"/>
      <c r="DO90" s="851"/>
      <c r="DP90" s="852"/>
      <c r="DQ90" s="850"/>
      <c r="DR90" s="851"/>
      <c r="DS90" s="851"/>
      <c r="DT90" s="851"/>
      <c r="DU90" s="852"/>
      <c r="DV90" s="847"/>
      <c r="DW90" s="848"/>
      <c r="DX90" s="848"/>
      <c r="DY90" s="848"/>
      <c r="DZ90" s="849"/>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53"/>
      <c r="BT91" s="854"/>
      <c r="BU91" s="854"/>
      <c r="BV91" s="854"/>
      <c r="BW91" s="854"/>
      <c r="BX91" s="854"/>
      <c r="BY91" s="854"/>
      <c r="BZ91" s="854"/>
      <c r="CA91" s="854"/>
      <c r="CB91" s="854"/>
      <c r="CC91" s="854"/>
      <c r="CD91" s="854"/>
      <c r="CE91" s="854"/>
      <c r="CF91" s="854"/>
      <c r="CG91" s="855"/>
      <c r="CH91" s="850"/>
      <c r="CI91" s="851"/>
      <c r="CJ91" s="851"/>
      <c r="CK91" s="851"/>
      <c r="CL91" s="852"/>
      <c r="CM91" s="850"/>
      <c r="CN91" s="851"/>
      <c r="CO91" s="851"/>
      <c r="CP91" s="851"/>
      <c r="CQ91" s="852"/>
      <c r="CR91" s="850"/>
      <c r="CS91" s="851"/>
      <c r="CT91" s="851"/>
      <c r="CU91" s="851"/>
      <c r="CV91" s="852"/>
      <c r="CW91" s="850"/>
      <c r="CX91" s="851"/>
      <c r="CY91" s="851"/>
      <c r="CZ91" s="851"/>
      <c r="DA91" s="852"/>
      <c r="DB91" s="850"/>
      <c r="DC91" s="851"/>
      <c r="DD91" s="851"/>
      <c r="DE91" s="851"/>
      <c r="DF91" s="852"/>
      <c r="DG91" s="850"/>
      <c r="DH91" s="851"/>
      <c r="DI91" s="851"/>
      <c r="DJ91" s="851"/>
      <c r="DK91" s="852"/>
      <c r="DL91" s="850"/>
      <c r="DM91" s="851"/>
      <c r="DN91" s="851"/>
      <c r="DO91" s="851"/>
      <c r="DP91" s="852"/>
      <c r="DQ91" s="850"/>
      <c r="DR91" s="851"/>
      <c r="DS91" s="851"/>
      <c r="DT91" s="851"/>
      <c r="DU91" s="852"/>
      <c r="DV91" s="847"/>
      <c r="DW91" s="848"/>
      <c r="DX91" s="848"/>
      <c r="DY91" s="848"/>
      <c r="DZ91" s="849"/>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53"/>
      <c r="BT92" s="854"/>
      <c r="BU92" s="854"/>
      <c r="BV92" s="854"/>
      <c r="BW92" s="854"/>
      <c r="BX92" s="854"/>
      <c r="BY92" s="854"/>
      <c r="BZ92" s="854"/>
      <c r="CA92" s="854"/>
      <c r="CB92" s="854"/>
      <c r="CC92" s="854"/>
      <c r="CD92" s="854"/>
      <c r="CE92" s="854"/>
      <c r="CF92" s="854"/>
      <c r="CG92" s="855"/>
      <c r="CH92" s="850"/>
      <c r="CI92" s="851"/>
      <c r="CJ92" s="851"/>
      <c r="CK92" s="851"/>
      <c r="CL92" s="852"/>
      <c r="CM92" s="850"/>
      <c r="CN92" s="851"/>
      <c r="CO92" s="851"/>
      <c r="CP92" s="851"/>
      <c r="CQ92" s="852"/>
      <c r="CR92" s="850"/>
      <c r="CS92" s="851"/>
      <c r="CT92" s="851"/>
      <c r="CU92" s="851"/>
      <c r="CV92" s="852"/>
      <c r="CW92" s="850"/>
      <c r="CX92" s="851"/>
      <c r="CY92" s="851"/>
      <c r="CZ92" s="851"/>
      <c r="DA92" s="852"/>
      <c r="DB92" s="850"/>
      <c r="DC92" s="851"/>
      <c r="DD92" s="851"/>
      <c r="DE92" s="851"/>
      <c r="DF92" s="852"/>
      <c r="DG92" s="850"/>
      <c r="DH92" s="851"/>
      <c r="DI92" s="851"/>
      <c r="DJ92" s="851"/>
      <c r="DK92" s="852"/>
      <c r="DL92" s="850"/>
      <c r="DM92" s="851"/>
      <c r="DN92" s="851"/>
      <c r="DO92" s="851"/>
      <c r="DP92" s="852"/>
      <c r="DQ92" s="850"/>
      <c r="DR92" s="851"/>
      <c r="DS92" s="851"/>
      <c r="DT92" s="851"/>
      <c r="DU92" s="852"/>
      <c r="DV92" s="847"/>
      <c r="DW92" s="848"/>
      <c r="DX92" s="848"/>
      <c r="DY92" s="848"/>
      <c r="DZ92" s="849"/>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53"/>
      <c r="BT93" s="854"/>
      <c r="BU93" s="854"/>
      <c r="BV93" s="854"/>
      <c r="BW93" s="854"/>
      <c r="BX93" s="854"/>
      <c r="BY93" s="854"/>
      <c r="BZ93" s="854"/>
      <c r="CA93" s="854"/>
      <c r="CB93" s="854"/>
      <c r="CC93" s="854"/>
      <c r="CD93" s="854"/>
      <c r="CE93" s="854"/>
      <c r="CF93" s="854"/>
      <c r="CG93" s="855"/>
      <c r="CH93" s="850"/>
      <c r="CI93" s="851"/>
      <c r="CJ93" s="851"/>
      <c r="CK93" s="851"/>
      <c r="CL93" s="852"/>
      <c r="CM93" s="850"/>
      <c r="CN93" s="851"/>
      <c r="CO93" s="851"/>
      <c r="CP93" s="851"/>
      <c r="CQ93" s="852"/>
      <c r="CR93" s="850"/>
      <c r="CS93" s="851"/>
      <c r="CT93" s="851"/>
      <c r="CU93" s="851"/>
      <c r="CV93" s="852"/>
      <c r="CW93" s="850"/>
      <c r="CX93" s="851"/>
      <c r="CY93" s="851"/>
      <c r="CZ93" s="851"/>
      <c r="DA93" s="852"/>
      <c r="DB93" s="850"/>
      <c r="DC93" s="851"/>
      <c r="DD93" s="851"/>
      <c r="DE93" s="851"/>
      <c r="DF93" s="852"/>
      <c r="DG93" s="850"/>
      <c r="DH93" s="851"/>
      <c r="DI93" s="851"/>
      <c r="DJ93" s="851"/>
      <c r="DK93" s="852"/>
      <c r="DL93" s="850"/>
      <c r="DM93" s="851"/>
      <c r="DN93" s="851"/>
      <c r="DO93" s="851"/>
      <c r="DP93" s="852"/>
      <c r="DQ93" s="850"/>
      <c r="DR93" s="851"/>
      <c r="DS93" s="851"/>
      <c r="DT93" s="851"/>
      <c r="DU93" s="852"/>
      <c r="DV93" s="847"/>
      <c r="DW93" s="848"/>
      <c r="DX93" s="848"/>
      <c r="DY93" s="848"/>
      <c r="DZ93" s="849"/>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53"/>
      <c r="BT94" s="854"/>
      <c r="BU94" s="854"/>
      <c r="BV94" s="854"/>
      <c r="BW94" s="854"/>
      <c r="BX94" s="854"/>
      <c r="BY94" s="854"/>
      <c r="BZ94" s="854"/>
      <c r="CA94" s="854"/>
      <c r="CB94" s="854"/>
      <c r="CC94" s="854"/>
      <c r="CD94" s="854"/>
      <c r="CE94" s="854"/>
      <c r="CF94" s="854"/>
      <c r="CG94" s="855"/>
      <c r="CH94" s="850"/>
      <c r="CI94" s="851"/>
      <c r="CJ94" s="851"/>
      <c r="CK94" s="851"/>
      <c r="CL94" s="852"/>
      <c r="CM94" s="850"/>
      <c r="CN94" s="851"/>
      <c r="CO94" s="851"/>
      <c r="CP94" s="851"/>
      <c r="CQ94" s="852"/>
      <c r="CR94" s="850"/>
      <c r="CS94" s="851"/>
      <c r="CT94" s="851"/>
      <c r="CU94" s="851"/>
      <c r="CV94" s="852"/>
      <c r="CW94" s="850"/>
      <c r="CX94" s="851"/>
      <c r="CY94" s="851"/>
      <c r="CZ94" s="851"/>
      <c r="DA94" s="852"/>
      <c r="DB94" s="850"/>
      <c r="DC94" s="851"/>
      <c r="DD94" s="851"/>
      <c r="DE94" s="851"/>
      <c r="DF94" s="852"/>
      <c r="DG94" s="850"/>
      <c r="DH94" s="851"/>
      <c r="DI94" s="851"/>
      <c r="DJ94" s="851"/>
      <c r="DK94" s="852"/>
      <c r="DL94" s="850"/>
      <c r="DM94" s="851"/>
      <c r="DN94" s="851"/>
      <c r="DO94" s="851"/>
      <c r="DP94" s="852"/>
      <c r="DQ94" s="850"/>
      <c r="DR94" s="851"/>
      <c r="DS94" s="851"/>
      <c r="DT94" s="851"/>
      <c r="DU94" s="852"/>
      <c r="DV94" s="847"/>
      <c r="DW94" s="848"/>
      <c r="DX94" s="848"/>
      <c r="DY94" s="848"/>
      <c r="DZ94" s="849"/>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53"/>
      <c r="BT95" s="854"/>
      <c r="BU95" s="854"/>
      <c r="BV95" s="854"/>
      <c r="BW95" s="854"/>
      <c r="BX95" s="854"/>
      <c r="BY95" s="854"/>
      <c r="BZ95" s="854"/>
      <c r="CA95" s="854"/>
      <c r="CB95" s="854"/>
      <c r="CC95" s="854"/>
      <c r="CD95" s="854"/>
      <c r="CE95" s="854"/>
      <c r="CF95" s="854"/>
      <c r="CG95" s="855"/>
      <c r="CH95" s="850"/>
      <c r="CI95" s="851"/>
      <c r="CJ95" s="851"/>
      <c r="CK95" s="851"/>
      <c r="CL95" s="852"/>
      <c r="CM95" s="850"/>
      <c r="CN95" s="851"/>
      <c r="CO95" s="851"/>
      <c r="CP95" s="851"/>
      <c r="CQ95" s="852"/>
      <c r="CR95" s="850"/>
      <c r="CS95" s="851"/>
      <c r="CT95" s="851"/>
      <c r="CU95" s="851"/>
      <c r="CV95" s="852"/>
      <c r="CW95" s="850"/>
      <c r="CX95" s="851"/>
      <c r="CY95" s="851"/>
      <c r="CZ95" s="851"/>
      <c r="DA95" s="852"/>
      <c r="DB95" s="850"/>
      <c r="DC95" s="851"/>
      <c r="DD95" s="851"/>
      <c r="DE95" s="851"/>
      <c r="DF95" s="852"/>
      <c r="DG95" s="850"/>
      <c r="DH95" s="851"/>
      <c r="DI95" s="851"/>
      <c r="DJ95" s="851"/>
      <c r="DK95" s="852"/>
      <c r="DL95" s="850"/>
      <c r="DM95" s="851"/>
      <c r="DN95" s="851"/>
      <c r="DO95" s="851"/>
      <c r="DP95" s="852"/>
      <c r="DQ95" s="850"/>
      <c r="DR95" s="851"/>
      <c r="DS95" s="851"/>
      <c r="DT95" s="851"/>
      <c r="DU95" s="852"/>
      <c r="DV95" s="847"/>
      <c r="DW95" s="848"/>
      <c r="DX95" s="848"/>
      <c r="DY95" s="848"/>
      <c r="DZ95" s="849"/>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53"/>
      <c r="BT96" s="854"/>
      <c r="BU96" s="854"/>
      <c r="BV96" s="854"/>
      <c r="BW96" s="854"/>
      <c r="BX96" s="854"/>
      <c r="BY96" s="854"/>
      <c r="BZ96" s="854"/>
      <c r="CA96" s="854"/>
      <c r="CB96" s="854"/>
      <c r="CC96" s="854"/>
      <c r="CD96" s="854"/>
      <c r="CE96" s="854"/>
      <c r="CF96" s="854"/>
      <c r="CG96" s="855"/>
      <c r="CH96" s="850"/>
      <c r="CI96" s="851"/>
      <c r="CJ96" s="851"/>
      <c r="CK96" s="851"/>
      <c r="CL96" s="852"/>
      <c r="CM96" s="850"/>
      <c r="CN96" s="851"/>
      <c r="CO96" s="851"/>
      <c r="CP96" s="851"/>
      <c r="CQ96" s="852"/>
      <c r="CR96" s="850"/>
      <c r="CS96" s="851"/>
      <c r="CT96" s="851"/>
      <c r="CU96" s="851"/>
      <c r="CV96" s="852"/>
      <c r="CW96" s="850"/>
      <c r="CX96" s="851"/>
      <c r="CY96" s="851"/>
      <c r="CZ96" s="851"/>
      <c r="DA96" s="852"/>
      <c r="DB96" s="850"/>
      <c r="DC96" s="851"/>
      <c r="DD96" s="851"/>
      <c r="DE96" s="851"/>
      <c r="DF96" s="852"/>
      <c r="DG96" s="850"/>
      <c r="DH96" s="851"/>
      <c r="DI96" s="851"/>
      <c r="DJ96" s="851"/>
      <c r="DK96" s="852"/>
      <c r="DL96" s="850"/>
      <c r="DM96" s="851"/>
      <c r="DN96" s="851"/>
      <c r="DO96" s="851"/>
      <c r="DP96" s="852"/>
      <c r="DQ96" s="850"/>
      <c r="DR96" s="851"/>
      <c r="DS96" s="851"/>
      <c r="DT96" s="851"/>
      <c r="DU96" s="852"/>
      <c r="DV96" s="847"/>
      <c r="DW96" s="848"/>
      <c r="DX96" s="848"/>
      <c r="DY96" s="848"/>
      <c r="DZ96" s="849"/>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53"/>
      <c r="BT97" s="854"/>
      <c r="BU97" s="854"/>
      <c r="BV97" s="854"/>
      <c r="BW97" s="854"/>
      <c r="BX97" s="854"/>
      <c r="BY97" s="854"/>
      <c r="BZ97" s="854"/>
      <c r="CA97" s="854"/>
      <c r="CB97" s="854"/>
      <c r="CC97" s="854"/>
      <c r="CD97" s="854"/>
      <c r="CE97" s="854"/>
      <c r="CF97" s="854"/>
      <c r="CG97" s="855"/>
      <c r="CH97" s="850"/>
      <c r="CI97" s="851"/>
      <c r="CJ97" s="851"/>
      <c r="CK97" s="851"/>
      <c r="CL97" s="852"/>
      <c r="CM97" s="850"/>
      <c r="CN97" s="851"/>
      <c r="CO97" s="851"/>
      <c r="CP97" s="851"/>
      <c r="CQ97" s="852"/>
      <c r="CR97" s="850"/>
      <c r="CS97" s="851"/>
      <c r="CT97" s="851"/>
      <c r="CU97" s="851"/>
      <c r="CV97" s="852"/>
      <c r="CW97" s="850"/>
      <c r="CX97" s="851"/>
      <c r="CY97" s="851"/>
      <c r="CZ97" s="851"/>
      <c r="DA97" s="852"/>
      <c r="DB97" s="850"/>
      <c r="DC97" s="851"/>
      <c r="DD97" s="851"/>
      <c r="DE97" s="851"/>
      <c r="DF97" s="852"/>
      <c r="DG97" s="850"/>
      <c r="DH97" s="851"/>
      <c r="DI97" s="851"/>
      <c r="DJ97" s="851"/>
      <c r="DK97" s="852"/>
      <c r="DL97" s="850"/>
      <c r="DM97" s="851"/>
      <c r="DN97" s="851"/>
      <c r="DO97" s="851"/>
      <c r="DP97" s="852"/>
      <c r="DQ97" s="850"/>
      <c r="DR97" s="851"/>
      <c r="DS97" s="851"/>
      <c r="DT97" s="851"/>
      <c r="DU97" s="852"/>
      <c r="DV97" s="847"/>
      <c r="DW97" s="848"/>
      <c r="DX97" s="848"/>
      <c r="DY97" s="848"/>
      <c r="DZ97" s="849"/>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53"/>
      <c r="BT98" s="854"/>
      <c r="BU98" s="854"/>
      <c r="BV98" s="854"/>
      <c r="BW98" s="854"/>
      <c r="BX98" s="854"/>
      <c r="BY98" s="854"/>
      <c r="BZ98" s="854"/>
      <c r="CA98" s="854"/>
      <c r="CB98" s="854"/>
      <c r="CC98" s="854"/>
      <c r="CD98" s="854"/>
      <c r="CE98" s="854"/>
      <c r="CF98" s="854"/>
      <c r="CG98" s="855"/>
      <c r="CH98" s="850"/>
      <c r="CI98" s="851"/>
      <c r="CJ98" s="851"/>
      <c r="CK98" s="851"/>
      <c r="CL98" s="852"/>
      <c r="CM98" s="850"/>
      <c r="CN98" s="851"/>
      <c r="CO98" s="851"/>
      <c r="CP98" s="851"/>
      <c r="CQ98" s="852"/>
      <c r="CR98" s="850"/>
      <c r="CS98" s="851"/>
      <c r="CT98" s="851"/>
      <c r="CU98" s="851"/>
      <c r="CV98" s="852"/>
      <c r="CW98" s="850"/>
      <c r="CX98" s="851"/>
      <c r="CY98" s="851"/>
      <c r="CZ98" s="851"/>
      <c r="DA98" s="852"/>
      <c r="DB98" s="850"/>
      <c r="DC98" s="851"/>
      <c r="DD98" s="851"/>
      <c r="DE98" s="851"/>
      <c r="DF98" s="852"/>
      <c r="DG98" s="850"/>
      <c r="DH98" s="851"/>
      <c r="DI98" s="851"/>
      <c r="DJ98" s="851"/>
      <c r="DK98" s="852"/>
      <c r="DL98" s="850"/>
      <c r="DM98" s="851"/>
      <c r="DN98" s="851"/>
      <c r="DO98" s="851"/>
      <c r="DP98" s="852"/>
      <c r="DQ98" s="850"/>
      <c r="DR98" s="851"/>
      <c r="DS98" s="851"/>
      <c r="DT98" s="851"/>
      <c r="DU98" s="852"/>
      <c r="DV98" s="847"/>
      <c r="DW98" s="848"/>
      <c r="DX98" s="848"/>
      <c r="DY98" s="848"/>
      <c r="DZ98" s="849"/>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53"/>
      <c r="BT99" s="854"/>
      <c r="BU99" s="854"/>
      <c r="BV99" s="854"/>
      <c r="BW99" s="854"/>
      <c r="BX99" s="854"/>
      <c r="BY99" s="854"/>
      <c r="BZ99" s="854"/>
      <c r="CA99" s="854"/>
      <c r="CB99" s="854"/>
      <c r="CC99" s="854"/>
      <c r="CD99" s="854"/>
      <c r="CE99" s="854"/>
      <c r="CF99" s="854"/>
      <c r="CG99" s="855"/>
      <c r="CH99" s="850"/>
      <c r="CI99" s="851"/>
      <c r="CJ99" s="851"/>
      <c r="CK99" s="851"/>
      <c r="CL99" s="852"/>
      <c r="CM99" s="850"/>
      <c r="CN99" s="851"/>
      <c r="CO99" s="851"/>
      <c r="CP99" s="851"/>
      <c r="CQ99" s="852"/>
      <c r="CR99" s="850"/>
      <c r="CS99" s="851"/>
      <c r="CT99" s="851"/>
      <c r="CU99" s="851"/>
      <c r="CV99" s="852"/>
      <c r="CW99" s="850"/>
      <c r="CX99" s="851"/>
      <c r="CY99" s="851"/>
      <c r="CZ99" s="851"/>
      <c r="DA99" s="852"/>
      <c r="DB99" s="850"/>
      <c r="DC99" s="851"/>
      <c r="DD99" s="851"/>
      <c r="DE99" s="851"/>
      <c r="DF99" s="852"/>
      <c r="DG99" s="850"/>
      <c r="DH99" s="851"/>
      <c r="DI99" s="851"/>
      <c r="DJ99" s="851"/>
      <c r="DK99" s="852"/>
      <c r="DL99" s="850"/>
      <c r="DM99" s="851"/>
      <c r="DN99" s="851"/>
      <c r="DO99" s="851"/>
      <c r="DP99" s="852"/>
      <c r="DQ99" s="850"/>
      <c r="DR99" s="851"/>
      <c r="DS99" s="851"/>
      <c r="DT99" s="851"/>
      <c r="DU99" s="852"/>
      <c r="DV99" s="847"/>
      <c r="DW99" s="848"/>
      <c r="DX99" s="848"/>
      <c r="DY99" s="848"/>
      <c r="DZ99" s="849"/>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53"/>
      <c r="BT100" s="854"/>
      <c r="BU100" s="854"/>
      <c r="BV100" s="854"/>
      <c r="BW100" s="854"/>
      <c r="BX100" s="854"/>
      <c r="BY100" s="854"/>
      <c r="BZ100" s="854"/>
      <c r="CA100" s="854"/>
      <c r="CB100" s="854"/>
      <c r="CC100" s="854"/>
      <c r="CD100" s="854"/>
      <c r="CE100" s="854"/>
      <c r="CF100" s="854"/>
      <c r="CG100" s="855"/>
      <c r="CH100" s="850"/>
      <c r="CI100" s="851"/>
      <c r="CJ100" s="851"/>
      <c r="CK100" s="851"/>
      <c r="CL100" s="852"/>
      <c r="CM100" s="850"/>
      <c r="CN100" s="851"/>
      <c r="CO100" s="851"/>
      <c r="CP100" s="851"/>
      <c r="CQ100" s="852"/>
      <c r="CR100" s="850"/>
      <c r="CS100" s="851"/>
      <c r="CT100" s="851"/>
      <c r="CU100" s="851"/>
      <c r="CV100" s="852"/>
      <c r="CW100" s="850"/>
      <c r="CX100" s="851"/>
      <c r="CY100" s="851"/>
      <c r="CZ100" s="851"/>
      <c r="DA100" s="852"/>
      <c r="DB100" s="850"/>
      <c r="DC100" s="851"/>
      <c r="DD100" s="851"/>
      <c r="DE100" s="851"/>
      <c r="DF100" s="852"/>
      <c r="DG100" s="850"/>
      <c r="DH100" s="851"/>
      <c r="DI100" s="851"/>
      <c r="DJ100" s="851"/>
      <c r="DK100" s="852"/>
      <c r="DL100" s="850"/>
      <c r="DM100" s="851"/>
      <c r="DN100" s="851"/>
      <c r="DO100" s="851"/>
      <c r="DP100" s="852"/>
      <c r="DQ100" s="850"/>
      <c r="DR100" s="851"/>
      <c r="DS100" s="851"/>
      <c r="DT100" s="851"/>
      <c r="DU100" s="852"/>
      <c r="DV100" s="847"/>
      <c r="DW100" s="848"/>
      <c r="DX100" s="848"/>
      <c r="DY100" s="848"/>
      <c r="DZ100" s="849"/>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53"/>
      <c r="BT101" s="854"/>
      <c r="BU101" s="854"/>
      <c r="BV101" s="854"/>
      <c r="BW101" s="854"/>
      <c r="BX101" s="854"/>
      <c r="BY101" s="854"/>
      <c r="BZ101" s="854"/>
      <c r="CA101" s="854"/>
      <c r="CB101" s="854"/>
      <c r="CC101" s="854"/>
      <c r="CD101" s="854"/>
      <c r="CE101" s="854"/>
      <c r="CF101" s="854"/>
      <c r="CG101" s="855"/>
      <c r="CH101" s="850"/>
      <c r="CI101" s="851"/>
      <c r="CJ101" s="851"/>
      <c r="CK101" s="851"/>
      <c r="CL101" s="852"/>
      <c r="CM101" s="850"/>
      <c r="CN101" s="851"/>
      <c r="CO101" s="851"/>
      <c r="CP101" s="851"/>
      <c r="CQ101" s="852"/>
      <c r="CR101" s="850"/>
      <c r="CS101" s="851"/>
      <c r="CT101" s="851"/>
      <c r="CU101" s="851"/>
      <c r="CV101" s="852"/>
      <c r="CW101" s="850"/>
      <c r="CX101" s="851"/>
      <c r="CY101" s="851"/>
      <c r="CZ101" s="851"/>
      <c r="DA101" s="852"/>
      <c r="DB101" s="850"/>
      <c r="DC101" s="851"/>
      <c r="DD101" s="851"/>
      <c r="DE101" s="851"/>
      <c r="DF101" s="852"/>
      <c r="DG101" s="850"/>
      <c r="DH101" s="851"/>
      <c r="DI101" s="851"/>
      <c r="DJ101" s="851"/>
      <c r="DK101" s="852"/>
      <c r="DL101" s="850"/>
      <c r="DM101" s="851"/>
      <c r="DN101" s="851"/>
      <c r="DO101" s="851"/>
      <c r="DP101" s="852"/>
      <c r="DQ101" s="850"/>
      <c r="DR101" s="851"/>
      <c r="DS101" s="851"/>
      <c r="DT101" s="851"/>
      <c r="DU101" s="852"/>
      <c r="DV101" s="847"/>
      <c r="DW101" s="848"/>
      <c r="DX101" s="848"/>
      <c r="DY101" s="848"/>
      <c r="DZ101" s="849"/>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370</v>
      </c>
      <c r="BR102" s="780" t="s">
        <v>398</v>
      </c>
      <c r="BS102" s="781"/>
      <c r="BT102" s="781"/>
      <c r="BU102" s="781"/>
      <c r="BV102" s="781"/>
      <c r="BW102" s="781"/>
      <c r="BX102" s="781"/>
      <c r="BY102" s="781"/>
      <c r="BZ102" s="781"/>
      <c r="CA102" s="781"/>
      <c r="CB102" s="781"/>
      <c r="CC102" s="781"/>
      <c r="CD102" s="781"/>
      <c r="CE102" s="781"/>
      <c r="CF102" s="781"/>
      <c r="CG102" s="782"/>
      <c r="CH102" s="879"/>
      <c r="CI102" s="880"/>
      <c r="CJ102" s="880"/>
      <c r="CK102" s="880"/>
      <c r="CL102" s="881"/>
      <c r="CM102" s="879"/>
      <c r="CN102" s="880"/>
      <c r="CO102" s="880"/>
      <c r="CP102" s="880"/>
      <c r="CQ102" s="881"/>
      <c r="CR102" s="882">
        <v>36</v>
      </c>
      <c r="CS102" s="840"/>
      <c r="CT102" s="840"/>
      <c r="CU102" s="840"/>
      <c r="CV102" s="883"/>
      <c r="CW102" s="882" t="s">
        <v>564</v>
      </c>
      <c r="CX102" s="840"/>
      <c r="CY102" s="840"/>
      <c r="CZ102" s="840"/>
      <c r="DA102" s="883"/>
      <c r="DB102" s="882" t="s">
        <v>565</v>
      </c>
      <c r="DC102" s="840"/>
      <c r="DD102" s="840"/>
      <c r="DE102" s="840"/>
      <c r="DF102" s="883"/>
      <c r="DG102" s="882" t="s">
        <v>566</v>
      </c>
      <c r="DH102" s="840"/>
      <c r="DI102" s="840"/>
      <c r="DJ102" s="840"/>
      <c r="DK102" s="883"/>
      <c r="DL102" s="882" t="s">
        <v>565</v>
      </c>
      <c r="DM102" s="840"/>
      <c r="DN102" s="840"/>
      <c r="DO102" s="840"/>
      <c r="DP102" s="883"/>
      <c r="DQ102" s="882" t="s">
        <v>565</v>
      </c>
      <c r="DR102" s="840"/>
      <c r="DS102" s="840"/>
      <c r="DT102" s="840"/>
      <c r="DU102" s="883"/>
      <c r="DV102" s="906"/>
      <c r="DW102" s="907"/>
      <c r="DX102" s="907"/>
      <c r="DY102" s="907"/>
      <c r="DZ102" s="908"/>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09" t="s">
        <v>399</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10" t="s">
        <v>400</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401</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402</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11" t="s">
        <v>403</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404</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9" customFormat="1" ht="26.25" customHeight="1">
      <c r="A109" s="904" t="s">
        <v>405</v>
      </c>
      <c r="B109" s="885"/>
      <c r="C109" s="885"/>
      <c r="D109" s="885"/>
      <c r="E109" s="885"/>
      <c r="F109" s="885"/>
      <c r="G109" s="885"/>
      <c r="H109" s="885"/>
      <c r="I109" s="885"/>
      <c r="J109" s="885"/>
      <c r="K109" s="885"/>
      <c r="L109" s="885"/>
      <c r="M109" s="885"/>
      <c r="N109" s="885"/>
      <c r="O109" s="885"/>
      <c r="P109" s="885"/>
      <c r="Q109" s="885"/>
      <c r="R109" s="885"/>
      <c r="S109" s="885"/>
      <c r="T109" s="885"/>
      <c r="U109" s="885"/>
      <c r="V109" s="885"/>
      <c r="W109" s="885"/>
      <c r="X109" s="885"/>
      <c r="Y109" s="885"/>
      <c r="Z109" s="886"/>
      <c r="AA109" s="884" t="s">
        <v>406</v>
      </c>
      <c r="AB109" s="885"/>
      <c r="AC109" s="885"/>
      <c r="AD109" s="885"/>
      <c r="AE109" s="886"/>
      <c r="AF109" s="884" t="s">
        <v>287</v>
      </c>
      <c r="AG109" s="885"/>
      <c r="AH109" s="885"/>
      <c r="AI109" s="885"/>
      <c r="AJ109" s="886"/>
      <c r="AK109" s="884" t="s">
        <v>286</v>
      </c>
      <c r="AL109" s="885"/>
      <c r="AM109" s="885"/>
      <c r="AN109" s="885"/>
      <c r="AO109" s="886"/>
      <c r="AP109" s="884" t="s">
        <v>407</v>
      </c>
      <c r="AQ109" s="885"/>
      <c r="AR109" s="885"/>
      <c r="AS109" s="885"/>
      <c r="AT109" s="887"/>
      <c r="AU109" s="904" t="s">
        <v>405</v>
      </c>
      <c r="AV109" s="885"/>
      <c r="AW109" s="885"/>
      <c r="AX109" s="885"/>
      <c r="AY109" s="885"/>
      <c r="AZ109" s="885"/>
      <c r="BA109" s="885"/>
      <c r="BB109" s="885"/>
      <c r="BC109" s="885"/>
      <c r="BD109" s="885"/>
      <c r="BE109" s="885"/>
      <c r="BF109" s="885"/>
      <c r="BG109" s="885"/>
      <c r="BH109" s="885"/>
      <c r="BI109" s="885"/>
      <c r="BJ109" s="885"/>
      <c r="BK109" s="885"/>
      <c r="BL109" s="885"/>
      <c r="BM109" s="885"/>
      <c r="BN109" s="885"/>
      <c r="BO109" s="885"/>
      <c r="BP109" s="886"/>
      <c r="BQ109" s="884" t="s">
        <v>406</v>
      </c>
      <c r="BR109" s="885"/>
      <c r="BS109" s="885"/>
      <c r="BT109" s="885"/>
      <c r="BU109" s="886"/>
      <c r="BV109" s="884" t="s">
        <v>287</v>
      </c>
      <c r="BW109" s="885"/>
      <c r="BX109" s="885"/>
      <c r="BY109" s="885"/>
      <c r="BZ109" s="886"/>
      <c r="CA109" s="884" t="s">
        <v>286</v>
      </c>
      <c r="CB109" s="885"/>
      <c r="CC109" s="885"/>
      <c r="CD109" s="885"/>
      <c r="CE109" s="886"/>
      <c r="CF109" s="905" t="s">
        <v>407</v>
      </c>
      <c r="CG109" s="905"/>
      <c r="CH109" s="905"/>
      <c r="CI109" s="905"/>
      <c r="CJ109" s="905"/>
      <c r="CK109" s="884" t="s">
        <v>408</v>
      </c>
      <c r="CL109" s="885"/>
      <c r="CM109" s="885"/>
      <c r="CN109" s="885"/>
      <c r="CO109" s="885"/>
      <c r="CP109" s="885"/>
      <c r="CQ109" s="885"/>
      <c r="CR109" s="885"/>
      <c r="CS109" s="885"/>
      <c r="CT109" s="885"/>
      <c r="CU109" s="885"/>
      <c r="CV109" s="885"/>
      <c r="CW109" s="885"/>
      <c r="CX109" s="885"/>
      <c r="CY109" s="885"/>
      <c r="CZ109" s="885"/>
      <c r="DA109" s="885"/>
      <c r="DB109" s="885"/>
      <c r="DC109" s="885"/>
      <c r="DD109" s="885"/>
      <c r="DE109" s="885"/>
      <c r="DF109" s="886"/>
      <c r="DG109" s="884" t="s">
        <v>406</v>
      </c>
      <c r="DH109" s="885"/>
      <c r="DI109" s="885"/>
      <c r="DJ109" s="885"/>
      <c r="DK109" s="886"/>
      <c r="DL109" s="884" t="s">
        <v>287</v>
      </c>
      <c r="DM109" s="885"/>
      <c r="DN109" s="885"/>
      <c r="DO109" s="885"/>
      <c r="DP109" s="886"/>
      <c r="DQ109" s="884" t="s">
        <v>286</v>
      </c>
      <c r="DR109" s="885"/>
      <c r="DS109" s="885"/>
      <c r="DT109" s="885"/>
      <c r="DU109" s="886"/>
      <c r="DV109" s="884" t="s">
        <v>407</v>
      </c>
      <c r="DW109" s="885"/>
      <c r="DX109" s="885"/>
      <c r="DY109" s="885"/>
      <c r="DZ109" s="887"/>
    </row>
    <row r="110" spans="1:131" s="199" customFormat="1" ht="26.25" customHeight="1">
      <c r="A110" s="888" t="s">
        <v>409</v>
      </c>
      <c r="B110" s="889"/>
      <c r="C110" s="889"/>
      <c r="D110" s="889"/>
      <c r="E110" s="889"/>
      <c r="F110" s="889"/>
      <c r="G110" s="889"/>
      <c r="H110" s="889"/>
      <c r="I110" s="889"/>
      <c r="J110" s="889"/>
      <c r="K110" s="889"/>
      <c r="L110" s="889"/>
      <c r="M110" s="889"/>
      <c r="N110" s="889"/>
      <c r="O110" s="889"/>
      <c r="P110" s="889"/>
      <c r="Q110" s="889"/>
      <c r="R110" s="889"/>
      <c r="S110" s="889"/>
      <c r="T110" s="889"/>
      <c r="U110" s="889"/>
      <c r="V110" s="889"/>
      <c r="W110" s="889"/>
      <c r="X110" s="889"/>
      <c r="Y110" s="889"/>
      <c r="Z110" s="890"/>
      <c r="AA110" s="891">
        <v>2719777</v>
      </c>
      <c r="AB110" s="892"/>
      <c r="AC110" s="892"/>
      <c r="AD110" s="892"/>
      <c r="AE110" s="893"/>
      <c r="AF110" s="894">
        <v>2623959</v>
      </c>
      <c r="AG110" s="892"/>
      <c r="AH110" s="892"/>
      <c r="AI110" s="892"/>
      <c r="AJ110" s="893"/>
      <c r="AK110" s="894">
        <v>2542607</v>
      </c>
      <c r="AL110" s="892"/>
      <c r="AM110" s="892"/>
      <c r="AN110" s="892"/>
      <c r="AO110" s="893"/>
      <c r="AP110" s="895">
        <v>29.2</v>
      </c>
      <c r="AQ110" s="896"/>
      <c r="AR110" s="896"/>
      <c r="AS110" s="896"/>
      <c r="AT110" s="897"/>
      <c r="AU110" s="898" t="s">
        <v>61</v>
      </c>
      <c r="AV110" s="899"/>
      <c r="AW110" s="899"/>
      <c r="AX110" s="899"/>
      <c r="AY110" s="899"/>
      <c r="AZ110" s="940" t="s">
        <v>410</v>
      </c>
      <c r="BA110" s="889"/>
      <c r="BB110" s="889"/>
      <c r="BC110" s="889"/>
      <c r="BD110" s="889"/>
      <c r="BE110" s="889"/>
      <c r="BF110" s="889"/>
      <c r="BG110" s="889"/>
      <c r="BH110" s="889"/>
      <c r="BI110" s="889"/>
      <c r="BJ110" s="889"/>
      <c r="BK110" s="889"/>
      <c r="BL110" s="889"/>
      <c r="BM110" s="889"/>
      <c r="BN110" s="889"/>
      <c r="BO110" s="889"/>
      <c r="BP110" s="890"/>
      <c r="BQ110" s="926">
        <v>17827480</v>
      </c>
      <c r="BR110" s="927"/>
      <c r="BS110" s="927"/>
      <c r="BT110" s="927"/>
      <c r="BU110" s="927"/>
      <c r="BV110" s="927">
        <v>17042402</v>
      </c>
      <c r="BW110" s="927"/>
      <c r="BX110" s="927"/>
      <c r="BY110" s="927"/>
      <c r="BZ110" s="927"/>
      <c r="CA110" s="927">
        <v>17632032</v>
      </c>
      <c r="CB110" s="927"/>
      <c r="CC110" s="927"/>
      <c r="CD110" s="927"/>
      <c r="CE110" s="927"/>
      <c r="CF110" s="941">
        <v>202.2</v>
      </c>
      <c r="CG110" s="942"/>
      <c r="CH110" s="942"/>
      <c r="CI110" s="942"/>
      <c r="CJ110" s="942"/>
      <c r="CK110" s="943" t="s">
        <v>411</v>
      </c>
      <c r="CL110" s="944"/>
      <c r="CM110" s="923" t="s">
        <v>412</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112</v>
      </c>
      <c r="DH110" s="927"/>
      <c r="DI110" s="927"/>
      <c r="DJ110" s="927"/>
      <c r="DK110" s="927"/>
      <c r="DL110" s="927" t="s">
        <v>112</v>
      </c>
      <c r="DM110" s="927"/>
      <c r="DN110" s="927"/>
      <c r="DO110" s="927"/>
      <c r="DP110" s="927"/>
      <c r="DQ110" s="927" t="s">
        <v>112</v>
      </c>
      <c r="DR110" s="927"/>
      <c r="DS110" s="927"/>
      <c r="DT110" s="927"/>
      <c r="DU110" s="927"/>
      <c r="DV110" s="928" t="s">
        <v>112</v>
      </c>
      <c r="DW110" s="928"/>
      <c r="DX110" s="928"/>
      <c r="DY110" s="928"/>
      <c r="DZ110" s="929"/>
    </row>
    <row r="111" spans="1:131" s="199" customFormat="1" ht="26.25" customHeight="1">
      <c r="A111" s="930" t="s">
        <v>413</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112</v>
      </c>
      <c r="AB111" s="934"/>
      <c r="AC111" s="934"/>
      <c r="AD111" s="934"/>
      <c r="AE111" s="935"/>
      <c r="AF111" s="936" t="s">
        <v>112</v>
      </c>
      <c r="AG111" s="934"/>
      <c r="AH111" s="934"/>
      <c r="AI111" s="934"/>
      <c r="AJ111" s="935"/>
      <c r="AK111" s="936" t="s">
        <v>112</v>
      </c>
      <c r="AL111" s="934"/>
      <c r="AM111" s="934"/>
      <c r="AN111" s="934"/>
      <c r="AO111" s="935"/>
      <c r="AP111" s="937" t="s">
        <v>112</v>
      </c>
      <c r="AQ111" s="938"/>
      <c r="AR111" s="938"/>
      <c r="AS111" s="938"/>
      <c r="AT111" s="939"/>
      <c r="AU111" s="900"/>
      <c r="AV111" s="901"/>
      <c r="AW111" s="901"/>
      <c r="AX111" s="901"/>
      <c r="AY111" s="901"/>
      <c r="AZ111" s="949" t="s">
        <v>414</v>
      </c>
      <c r="BA111" s="950"/>
      <c r="BB111" s="950"/>
      <c r="BC111" s="950"/>
      <c r="BD111" s="950"/>
      <c r="BE111" s="950"/>
      <c r="BF111" s="950"/>
      <c r="BG111" s="950"/>
      <c r="BH111" s="950"/>
      <c r="BI111" s="950"/>
      <c r="BJ111" s="950"/>
      <c r="BK111" s="950"/>
      <c r="BL111" s="950"/>
      <c r="BM111" s="950"/>
      <c r="BN111" s="950"/>
      <c r="BO111" s="950"/>
      <c r="BP111" s="951"/>
      <c r="BQ111" s="919" t="s">
        <v>112</v>
      </c>
      <c r="BR111" s="920"/>
      <c r="BS111" s="920"/>
      <c r="BT111" s="920"/>
      <c r="BU111" s="920"/>
      <c r="BV111" s="920" t="s">
        <v>112</v>
      </c>
      <c r="BW111" s="920"/>
      <c r="BX111" s="920"/>
      <c r="BY111" s="920"/>
      <c r="BZ111" s="920"/>
      <c r="CA111" s="920" t="s">
        <v>112</v>
      </c>
      <c r="CB111" s="920"/>
      <c r="CC111" s="920"/>
      <c r="CD111" s="920"/>
      <c r="CE111" s="920"/>
      <c r="CF111" s="914" t="s">
        <v>112</v>
      </c>
      <c r="CG111" s="915"/>
      <c r="CH111" s="915"/>
      <c r="CI111" s="915"/>
      <c r="CJ111" s="915"/>
      <c r="CK111" s="945"/>
      <c r="CL111" s="946"/>
      <c r="CM111" s="916" t="s">
        <v>415</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112</v>
      </c>
      <c r="DH111" s="920"/>
      <c r="DI111" s="920"/>
      <c r="DJ111" s="920"/>
      <c r="DK111" s="920"/>
      <c r="DL111" s="920" t="s">
        <v>112</v>
      </c>
      <c r="DM111" s="920"/>
      <c r="DN111" s="920"/>
      <c r="DO111" s="920"/>
      <c r="DP111" s="920"/>
      <c r="DQ111" s="920" t="s">
        <v>112</v>
      </c>
      <c r="DR111" s="920"/>
      <c r="DS111" s="920"/>
      <c r="DT111" s="920"/>
      <c r="DU111" s="920"/>
      <c r="DV111" s="921" t="s">
        <v>112</v>
      </c>
      <c r="DW111" s="921"/>
      <c r="DX111" s="921"/>
      <c r="DY111" s="921"/>
      <c r="DZ111" s="922"/>
    </row>
    <row r="112" spans="1:131" s="199" customFormat="1" ht="26.25" customHeight="1">
      <c r="A112" s="952" t="s">
        <v>416</v>
      </c>
      <c r="B112" s="953"/>
      <c r="C112" s="950" t="s">
        <v>417</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112</v>
      </c>
      <c r="AB112" s="959"/>
      <c r="AC112" s="959"/>
      <c r="AD112" s="959"/>
      <c r="AE112" s="960"/>
      <c r="AF112" s="961" t="s">
        <v>112</v>
      </c>
      <c r="AG112" s="959"/>
      <c r="AH112" s="959"/>
      <c r="AI112" s="959"/>
      <c r="AJ112" s="960"/>
      <c r="AK112" s="961" t="s">
        <v>112</v>
      </c>
      <c r="AL112" s="959"/>
      <c r="AM112" s="959"/>
      <c r="AN112" s="959"/>
      <c r="AO112" s="960"/>
      <c r="AP112" s="962" t="s">
        <v>112</v>
      </c>
      <c r="AQ112" s="963"/>
      <c r="AR112" s="963"/>
      <c r="AS112" s="963"/>
      <c r="AT112" s="964"/>
      <c r="AU112" s="900"/>
      <c r="AV112" s="901"/>
      <c r="AW112" s="901"/>
      <c r="AX112" s="901"/>
      <c r="AY112" s="901"/>
      <c r="AZ112" s="949" t="s">
        <v>418</v>
      </c>
      <c r="BA112" s="950"/>
      <c r="BB112" s="950"/>
      <c r="BC112" s="950"/>
      <c r="BD112" s="950"/>
      <c r="BE112" s="950"/>
      <c r="BF112" s="950"/>
      <c r="BG112" s="950"/>
      <c r="BH112" s="950"/>
      <c r="BI112" s="950"/>
      <c r="BJ112" s="950"/>
      <c r="BK112" s="950"/>
      <c r="BL112" s="950"/>
      <c r="BM112" s="950"/>
      <c r="BN112" s="950"/>
      <c r="BO112" s="950"/>
      <c r="BP112" s="951"/>
      <c r="BQ112" s="919">
        <v>4002214</v>
      </c>
      <c r="BR112" s="920"/>
      <c r="BS112" s="920"/>
      <c r="BT112" s="920"/>
      <c r="BU112" s="920"/>
      <c r="BV112" s="920">
        <v>4155635</v>
      </c>
      <c r="BW112" s="920"/>
      <c r="BX112" s="920"/>
      <c r="BY112" s="920"/>
      <c r="BZ112" s="920"/>
      <c r="CA112" s="920">
        <v>4174045</v>
      </c>
      <c r="CB112" s="920"/>
      <c r="CC112" s="920"/>
      <c r="CD112" s="920"/>
      <c r="CE112" s="920"/>
      <c r="CF112" s="914">
        <v>47.9</v>
      </c>
      <c r="CG112" s="915"/>
      <c r="CH112" s="915"/>
      <c r="CI112" s="915"/>
      <c r="CJ112" s="915"/>
      <c r="CK112" s="945"/>
      <c r="CL112" s="946"/>
      <c r="CM112" s="916" t="s">
        <v>419</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112</v>
      </c>
      <c r="DH112" s="920"/>
      <c r="DI112" s="920"/>
      <c r="DJ112" s="920"/>
      <c r="DK112" s="920"/>
      <c r="DL112" s="920" t="s">
        <v>112</v>
      </c>
      <c r="DM112" s="920"/>
      <c r="DN112" s="920"/>
      <c r="DO112" s="920"/>
      <c r="DP112" s="920"/>
      <c r="DQ112" s="920" t="s">
        <v>112</v>
      </c>
      <c r="DR112" s="920"/>
      <c r="DS112" s="920"/>
      <c r="DT112" s="920"/>
      <c r="DU112" s="920"/>
      <c r="DV112" s="921" t="s">
        <v>112</v>
      </c>
      <c r="DW112" s="921"/>
      <c r="DX112" s="921"/>
      <c r="DY112" s="921"/>
      <c r="DZ112" s="922"/>
    </row>
    <row r="113" spans="1:130" s="199" customFormat="1" ht="26.25" customHeight="1">
      <c r="A113" s="954"/>
      <c r="B113" s="955"/>
      <c r="C113" s="950" t="s">
        <v>420</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435814</v>
      </c>
      <c r="AB113" s="934"/>
      <c r="AC113" s="934"/>
      <c r="AD113" s="934"/>
      <c r="AE113" s="935"/>
      <c r="AF113" s="936">
        <v>453281</v>
      </c>
      <c r="AG113" s="934"/>
      <c r="AH113" s="934"/>
      <c r="AI113" s="934"/>
      <c r="AJ113" s="935"/>
      <c r="AK113" s="936">
        <v>474444</v>
      </c>
      <c r="AL113" s="934"/>
      <c r="AM113" s="934"/>
      <c r="AN113" s="934"/>
      <c r="AO113" s="935"/>
      <c r="AP113" s="937">
        <v>5.4</v>
      </c>
      <c r="AQ113" s="938"/>
      <c r="AR113" s="938"/>
      <c r="AS113" s="938"/>
      <c r="AT113" s="939"/>
      <c r="AU113" s="900"/>
      <c r="AV113" s="901"/>
      <c r="AW113" s="901"/>
      <c r="AX113" s="901"/>
      <c r="AY113" s="901"/>
      <c r="AZ113" s="949" t="s">
        <v>421</v>
      </c>
      <c r="BA113" s="950"/>
      <c r="BB113" s="950"/>
      <c r="BC113" s="950"/>
      <c r="BD113" s="950"/>
      <c r="BE113" s="950"/>
      <c r="BF113" s="950"/>
      <c r="BG113" s="950"/>
      <c r="BH113" s="950"/>
      <c r="BI113" s="950"/>
      <c r="BJ113" s="950"/>
      <c r="BK113" s="950"/>
      <c r="BL113" s="950"/>
      <c r="BM113" s="950"/>
      <c r="BN113" s="950"/>
      <c r="BO113" s="950"/>
      <c r="BP113" s="951"/>
      <c r="BQ113" s="919">
        <v>154681</v>
      </c>
      <c r="BR113" s="920"/>
      <c r="BS113" s="920"/>
      <c r="BT113" s="920"/>
      <c r="BU113" s="920"/>
      <c r="BV113" s="920">
        <v>107233</v>
      </c>
      <c r="BW113" s="920"/>
      <c r="BX113" s="920"/>
      <c r="BY113" s="920"/>
      <c r="BZ113" s="920"/>
      <c r="CA113" s="920">
        <v>68560</v>
      </c>
      <c r="CB113" s="920"/>
      <c r="CC113" s="920"/>
      <c r="CD113" s="920"/>
      <c r="CE113" s="920"/>
      <c r="CF113" s="914">
        <v>0.8</v>
      </c>
      <c r="CG113" s="915"/>
      <c r="CH113" s="915"/>
      <c r="CI113" s="915"/>
      <c r="CJ113" s="915"/>
      <c r="CK113" s="945"/>
      <c r="CL113" s="946"/>
      <c r="CM113" s="916" t="s">
        <v>422</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112</v>
      </c>
      <c r="DH113" s="959"/>
      <c r="DI113" s="959"/>
      <c r="DJ113" s="959"/>
      <c r="DK113" s="960"/>
      <c r="DL113" s="961" t="s">
        <v>112</v>
      </c>
      <c r="DM113" s="959"/>
      <c r="DN113" s="959"/>
      <c r="DO113" s="959"/>
      <c r="DP113" s="960"/>
      <c r="DQ113" s="961" t="s">
        <v>112</v>
      </c>
      <c r="DR113" s="959"/>
      <c r="DS113" s="959"/>
      <c r="DT113" s="959"/>
      <c r="DU113" s="960"/>
      <c r="DV113" s="962" t="s">
        <v>112</v>
      </c>
      <c r="DW113" s="963"/>
      <c r="DX113" s="963"/>
      <c r="DY113" s="963"/>
      <c r="DZ113" s="964"/>
    </row>
    <row r="114" spans="1:130" s="199" customFormat="1" ht="26.25" customHeight="1">
      <c r="A114" s="954"/>
      <c r="B114" s="955"/>
      <c r="C114" s="950" t="s">
        <v>423</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74994</v>
      </c>
      <c r="AB114" s="959"/>
      <c r="AC114" s="959"/>
      <c r="AD114" s="959"/>
      <c r="AE114" s="960"/>
      <c r="AF114" s="961">
        <v>73872</v>
      </c>
      <c r="AG114" s="959"/>
      <c r="AH114" s="959"/>
      <c r="AI114" s="959"/>
      <c r="AJ114" s="960"/>
      <c r="AK114" s="961">
        <v>66659</v>
      </c>
      <c r="AL114" s="959"/>
      <c r="AM114" s="959"/>
      <c r="AN114" s="959"/>
      <c r="AO114" s="960"/>
      <c r="AP114" s="962">
        <v>0.8</v>
      </c>
      <c r="AQ114" s="963"/>
      <c r="AR114" s="963"/>
      <c r="AS114" s="963"/>
      <c r="AT114" s="964"/>
      <c r="AU114" s="900"/>
      <c r="AV114" s="901"/>
      <c r="AW114" s="901"/>
      <c r="AX114" s="901"/>
      <c r="AY114" s="901"/>
      <c r="AZ114" s="949" t="s">
        <v>424</v>
      </c>
      <c r="BA114" s="950"/>
      <c r="BB114" s="950"/>
      <c r="BC114" s="950"/>
      <c r="BD114" s="950"/>
      <c r="BE114" s="950"/>
      <c r="BF114" s="950"/>
      <c r="BG114" s="950"/>
      <c r="BH114" s="950"/>
      <c r="BI114" s="950"/>
      <c r="BJ114" s="950"/>
      <c r="BK114" s="950"/>
      <c r="BL114" s="950"/>
      <c r="BM114" s="950"/>
      <c r="BN114" s="950"/>
      <c r="BO114" s="950"/>
      <c r="BP114" s="951"/>
      <c r="BQ114" s="919">
        <v>1344724</v>
      </c>
      <c r="BR114" s="920"/>
      <c r="BS114" s="920"/>
      <c r="BT114" s="920"/>
      <c r="BU114" s="920"/>
      <c r="BV114" s="920">
        <v>1344608</v>
      </c>
      <c r="BW114" s="920"/>
      <c r="BX114" s="920"/>
      <c r="BY114" s="920"/>
      <c r="BZ114" s="920"/>
      <c r="CA114" s="920">
        <v>911710</v>
      </c>
      <c r="CB114" s="920"/>
      <c r="CC114" s="920"/>
      <c r="CD114" s="920"/>
      <c r="CE114" s="920"/>
      <c r="CF114" s="914">
        <v>10.5</v>
      </c>
      <c r="CG114" s="915"/>
      <c r="CH114" s="915"/>
      <c r="CI114" s="915"/>
      <c r="CJ114" s="915"/>
      <c r="CK114" s="945"/>
      <c r="CL114" s="946"/>
      <c r="CM114" s="916" t="s">
        <v>425</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112</v>
      </c>
      <c r="DH114" s="959"/>
      <c r="DI114" s="959"/>
      <c r="DJ114" s="959"/>
      <c r="DK114" s="960"/>
      <c r="DL114" s="961" t="s">
        <v>112</v>
      </c>
      <c r="DM114" s="959"/>
      <c r="DN114" s="959"/>
      <c r="DO114" s="959"/>
      <c r="DP114" s="960"/>
      <c r="DQ114" s="961" t="s">
        <v>112</v>
      </c>
      <c r="DR114" s="959"/>
      <c r="DS114" s="959"/>
      <c r="DT114" s="959"/>
      <c r="DU114" s="960"/>
      <c r="DV114" s="962" t="s">
        <v>112</v>
      </c>
      <c r="DW114" s="963"/>
      <c r="DX114" s="963"/>
      <c r="DY114" s="963"/>
      <c r="DZ114" s="964"/>
    </row>
    <row r="115" spans="1:130" s="199" customFormat="1" ht="26.25" customHeight="1">
      <c r="A115" s="954"/>
      <c r="B115" s="955"/>
      <c r="C115" s="950" t="s">
        <v>426</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t="s">
        <v>112</v>
      </c>
      <c r="AB115" s="934"/>
      <c r="AC115" s="934"/>
      <c r="AD115" s="934"/>
      <c r="AE115" s="935"/>
      <c r="AF115" s="936" t="s">
        <v>112</v>
      </c>
      <c r="AG115" s="934"/>
      <c r="AH115" s="934"/>
      <c r="AI115" s="934"/>
      <c r="AJ115" s="935"/>
      <c r="AK115" s="936" t="s">
        <v>112</v>
      </c>
      <c r="AL115" s="934"/>
      <c r="AM115" s="934"/>
      <c r="AN115" s="934"/>
      <c r="AO115" s="935"/>
      <c r="AP115" s="937" t="s">
        <v>112</v>
      </c>
      <c r="AQ115" s="938"/>
      <c r="AR115" s="938"/>
      <c r="AS115" s="938"/>
      <c r="AT115" s="939"/>
      <c r="AU115" s="900"/>
      <c r="AV115" s="901"/>
      <c r="AW115" s="901"/>
      <c r="AX115" s="901"/>
      <c r="AY115" s="901"/>
      <c r="AZ115" s="949" t="s">
        <v>427</v>
      </c>
      <c r="BA115" s="950"/>
      <c r="BB115" s="950"/>
      <c r="BC115" s="950"/>
      <c r="BD115" s="950"/>
      <c r="BE115" s="950"/>
      <c r="BF115" s="950"/>
      <c r="BG115" s="950"/>
      <c r="BH115" s="950"/>
      <c r="BI115" s="950"/>
      <c r="BJ115" s="950"/>
      <c r="BK115" s="950"/>
      <c r="BL115" s="950"/>
      <c r="BM115" s="950"/>
      <c r="BN115" s="950"/>
      <c r="BO115" s="950"/>
      <c r="BP115" s="951"/>
      <c r="BQ115" s="919" t="s">
        <v>112</v>
      </c>
      <c r="BR115" s="920"/>
      <c r="BS115" s="920"/>
      <c r="BT115" s="920"/>
      <c r="BU115" s="920"/>
      <c r="BV115" s="920" t="s">
        <v>112</v>
      </c>
      <c r="BW115" s="920"/>
      <c r="BX115" s="920"/>
      <c r="BY115" s="920"/>
      <c r="BZ115" s="920"/>
      <c r="CA115" s="920" t="s">
        <v>112</v>
      </c>
      <c r="CB115" s="920"/>
      <c r="CC115" s="920"/>
      <c r="CD115" s="920"/>
      <c r="CE115" s="920"/>
      <c r="CF115" s="914" t="s">
        <v>112</v>
      </c>
      <c r="CG115" s="915"/>
      <c r="CH115" s="915"/>
      <c r="CI115" s="915"/>
      <c r="CJ115" s="915"/>
      <c r="CK115" s="945"/>
      <c r="CL115" s="946"/>
      <c r="CM115" s="949" t="s">
        <v>428</v>
      </c>
      <c r="CN115" s="970"/>
      <c r="CO115" s="970"/>
      <c r="CP115" s="970"/>
      <c r="CQ115" s="970"/>
      <c r="CR115" s="970"/>
      <c r="CS115" s="970"/>
      <c r="CT115" s="970"/>
      <c r="CU115" s="970"/>
      <c r="CV115" s="970"/>
      <c r="CW115" s="970"/>
      <c r="CX115" s="970"/>
      <c r="CY115" s="970"/>
      <c r="CZ115" s="970"/>
      <c r="DA115" s="970"/>
      <c r="DB115" s="970"/>
      <c r="DC115" s="970"/>
      <c r="DD115" s="970"/>
      <c r="DE115" s="970"/>
      <c r="DF115" s="951"/>
      <c r="DG115" s="958" t="s">
        <v>112</v>
      </c>
      <c r="DH115" s="959"/>
      <c r="DI115" s="959"/>
      <c r="DJ115" s="959"/>
      <c r="DK115" s="960"/>
      <c r="DL115" s="961" t="s">
        <v>112</v>
      </c>
      <c r="DM115" s="959"/>
      <c r="DN115" s="959"/>
      <c r="DO115" s="959"/>
      <c r="DP115" s="960"/>
      <c r="DQ115" s="961" t="s">
        <v>112</v>
      </c>
      <c r="DR115" s="959"/>
      <c r="DS115" s="959"/>
      <c r="DT115" s="959"/>
      <c r="DU115" s="960"/>
      <c r="DV115" s="962" t="s">
        <v>112</v>
      </c>
      <c r="DW115" s="963"/>
      <c r="DX115" s="963"/>
      <c r="DY115" s="963"/>
      <c r="DZ115" s="964"/>
    </row>
    <row r="116" spans="1:130" s="199" customFormat="1" ht="26.25" customHeight="1">
      <c r="A116" s="956"/>
      <c r="B116" s="957"/>
      <c r="C116" s="965" t="s">
        <v>429</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19</v>
      </c>
      <c r="AB116" s="959"/>
      <c r="AC116" s="959"/>
      <c r="AD116" s="959"/>
      <c r="AE116" s="960"/>
      <c r="AF116" s="961">
        <v>2</v>
      </c>
      <c r="AG116" s="959"/>
      <c r="AH116" s="959"/>
      <c r="AI116" s="959"/>
      <c r="AJ116" s="960"/>
      <c r="AK116" s="961">
        <v>9</v>
      </c>
      <c r="AL116" s="959"/>
      <c r="AM116" s="959"/>
      <c r="AN116" s="959"/>
      <c r="AO116" s="960"/>
      <c r="AP116" s="962">
        <v>0</v>
      </c>
      <c r="AQ116" s="963"/>
      <c r="AR116" s="963"/>
      <c r="AS116" s="963"/>
      <c r="AT116" s="964"/>
      <c r="AU116" s="900"/>
      <c r="AV116" s="901"/>
      <c r="AW116" s="901"/>
      <c r="AX116" s="901"/>
      <c r="AY116" s="901"/>
      <c r="AZ116" s="967" t="s">
        <v>430</v>
      </c>
      <c r="BA116" s="968"/>
      <c r="BB116" s="968"/>
      <c r="BC116" s="968"/>
      <c r="BD116" s="968"/>
      <c r="BE116" s="968"/>
      <c r="BF116" s="968"/>
      <c r="BG116" s="968"/>
      <c r="BH116" s="968"/>
      <c r="BI116" s="968"/>
      <c r="BJ116" s="968"/>
      <c r="BK116" s="968"/>
      <c r="BL116" s="968"/>
      <c r="BM116" s="968"/>
      <c r="BN116" s="968"/>
      <c r="BO116" s="968"/>
      <c r="BP116" s="969"/>
      <c r="BQ116" s="919" t="s">
        <v>112</v>
      </c>
      <c r="BR116" s="920"/>
      <c r="BS116" s="920"/>
      <c r="BT116" s="920"/>
      <c r="BU116" s="920"/>
      <c r="BV116" s="920" t="s">
        <v>112</v>
      </c>
      <c r="BW116" s="920"/>
      <c r="BX116" s="920"/>
      <c r="BY116" s="920"/>
      <c r="BZ116" s="920"/>
      <c r="CA116" s="920" t="s">
        <v>112</v>
      </c>
      <c r="CB116" s="920"/>
      <c r="CC116" s="920"/>
      <c r="CD116" s="920"/>
      <c r="CE116" s="920"/>
      <c r="CF116" s="914" t="s">
        <v>112</v>
      </c>
      <c r="CG116" s="915"/>
      <c r="CH116" s="915"/>
      <c r="CI116" s="915"/>
      <c r="CJ116" s="915"/>
      <c r="CK116" s="945"/>
      <c r="CL116" s="946"/>
      <c r="CM116" s="916" t="s">
        <v>431</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112</v>
      </c>
      <c r="DH116" s="959"/>
      <c r="DI116" s="959"/>
      <c r="DJ116" s="959"/>
      <c r="DK116" s="960"/>
      <c r="DL116" s="961" t="s">
        <v>112</v>
      </c>
      <c r="DM116" s="959"/>
      <c r="DN116" s="959"/>
      <c r="DO116" s="959"/>
      <c r="DP116" s="960"/>
      <c r="DQ116" s="961" t="s">
        <v>112</v>
      </c>
      <c r="DR116" s="959"/>
      <c r="DS116" s="959"/>
      <c r="DT116" s="959"/>
      <c r="DU116" s="960"/>
      <c r="DV116" s="962" t="s">
        <v>112</v>
      </c>
      <c r="DW116" s="963"/>
      <c r="DX116" s="963"/>
      <c r="DY116" s="963"/>
      <c r="DZ116" s="964"/>
    </row>
    <row r="117" spans="1:130" s="199" customFormat="1" ht="26.25" customHeight="1">
      <c r="A117" s="904" t="s">
        <v>170</v>
      </c>
      <c r="B117" s="885"/>
      <c r="C117" s="885"/>
      <c r="D117" s="885"/>
      <c r="E117" s="885"/>
      <c r="F117" s="885"/>
      <c r="G117" s="885"/>
      <c r="H117" s="885"/>
      <c r="I117" s="885"/>
      <c r="J117" s="885"/>
      <c r="K117" s="885"/>
      <c r="L117" s="885"/>
      <c r="M117" s="885"/>
      <c r="N117" s="885"/>
      <c r="O117" s="885"/>
      <c r="P117" s="885"/>
      <c r="Q117" s="885"/>
      <c r="R117" s="885"/>
      <c r="S117" s="885"/>
      <c r="T117" s="885"/>
      <c r="U117" s="885"/>
      <c r="V117" s="885"/>
      <c r="W117" s="885"/>
      <c r="X117" s="885"/>
      <c r="Y117" s="975" t="s">
        <v>432</v>
      </c>
      <c r="Z117" s="886"/>
      <c r="AA117" s="976">
        <v>3230604</v>
      </c>
      <c r="AB117" s="977"/>
      <c r="AC117" s="977"/>
      <c r="AD117" s="977"/>
      <c r="AE117" s="978"/>
      <c r="AF117" s="979">
        <v>3151114</v>
      </c>
      <c r="AG117" s="977"/>
      <c r="AH117" s="977"/>
      <c r="AI117" s="977"/>
      <c r="AJ117" s="978"/>
      <c r="AK117" s="979">
        <v>3083719</v>
      </c>
      <c r="AL117" s="977"/>
      <c r="AM117" s="977"/>
      <c r="AN117" s="977"/>
      <c r="AO117" s="978"/>
      <c r="AP117" s="980"/>
      <c r="AQ117" s="981"/>
      <c r="AR117" s="981"/>
      <c r="AS117" s="981"/>
      <c r="AT117" s="982"/>
      <c r="AU117" s="900"/>
      <c r="AV117" s="901"/>
      <c r="AW117" s="901"/>
      <c r="AX117" s="901"/>
      <c r="AY117" s="901"/>
      <c r="AZ117" s="967" t="s">
        <v>433</v>
      </c>
      <c r="BA117" s="968"/>
      <c r="BB117" s="968"/>
      <c r="BC117" s="968"/>
      <c r="BD117" s="968"/>
      <c r="BE117" s="968"/>
      <c r="BF117" s="968"/>
      <c r="BG117" s="968"/>
      <c r="BH117" s="968"/>
      <c r="BI117" s="968"/>
      <c r="BJ117" s="968"/>
      <c r="BK117" s="968"/>
      <c r="BL117" s="968"/>
      <c r="BM117" s="968"/>
      <c r="BN117" s="968"/>
      <c r="BO117" s="968"/>
      <c r="BP117" s="969"/>
      <c r="BQ117" s="919" t="s">
        <v>112</v>
      </c>
      <c r="BR117" s="920"/>
      <c r="BS117" s="920"/>
      <c r="BT117" s="920"/>
      <c r="BU117" s="920"/>
      <c r="BV117" s="920" t="s">
        <v>112</v>
      </c>
      <c r="BW117" s="920"/>
      <c r="BX117" s="920"/>
      <c r="BY117" s="920"/>
      <c r="BZ117" s="920"/>
      <c r="CA117" s="920" t="s">
        <v>112</v>
      </c>
      <c r="CB117" s="920"/>
      <c r="CC117" s="920"/>
      <c r="CD117" s="920"/>
      <c r="CE117" s="920"/>
      <c r="CF117" s="914" t="s">
        <v>112</v>
      </c>
      <c r="CG117" s="915"/>
      <c r="CH117" s="915"/>
      <c r="CI117" s="915"/>
      <c r="CJ117" s="915"/>
      <c r="CK117" s="945"/>
      <c r="CL117" s="946"/>
      <c r="CM117" s="916" t="s">
        <v>434</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112</v>
      </c>
      <c r="DH117" s="959"/>
      <c r="DI117" s="959"/>
      <c r="DJ117" s="959"/>
      <c r="DK117" s="960"/>
      <c r="DL117" s="961" t="s">
        <v>112</v>
      </c>
      <c r="DM117" s="959"/>
      <c r="DN117" s="959"/>
      <c r="DO117" s="959"/>
      <c r="DP117" s="960"/>
      <c r="DQ117" s="961" t="s">
        <v>112</v>
      </c>
      <c r="DR117" s="959"/>
      <c r="DS117" s="959"/>
      <c r="DT117" s="959"/>
      <c r="DU117" s="960"/>
      <c r="DV117" s="962" t="s">
        <v>112</v>
      </c>
      <c r="DW117" s="963"/>
      <c r="DX117" s="963"/>
      <c r="DY117" s="963"/>
      <c r="DZ117" s="964"/>
    </row>
    <row r="118" spans="1:130" s="199" customFormat="1" ht="26.25" customHeight="1">
      <c r="A118" s="904" t="s">
        <v>408</v>
      </c>
      <c r="B118" s="885"/>
      <c r="C118" s="885"/>
      <c r="D118" s="885"/>
      <c r="E118" s="885"/>
      <c r="F118" s="885"/>
      <c r="G118" s="885"/>
      <c r="H118" s="885"/>
      <c r="I118" s="885"/>
      <c r="J118" s="885"/>
      <c r="K118" s="885"/>
      <c r="L118" s="885"/>
      <c r="M118" s="885"/>
      <c r="N118" s="885"/>
      <c r="O118" s="885"/>
      <c r="P118" s="885"/>
      <c r="Q118" s="885"/>
      <c r="R118" s="885"/>
      <c r="S118" s="885"/>
      <c r="T118" s="885"/>
      <c r="U118" s="885"/>
      <c r="V118" s="885"/>
      <c r="W118" s="885"/>
      <c r="X118" s="885"/>
      <c r="Y118" s="885"/>
      <c r="Z118" s="886"/>
      <c r="AA118" s="884" t="s">
        <v>406</v>
      </c>
      <c r="AB118" s="885"/>
      <c r="AC118" s="885"/>
      <c r="AD118" s="885"/>
      <c r="AE118" s="886"/>
      <c r="AF118" s="884" t="s">
        <v>287</v>
      </c>
      <c r="AG118" s="885"/>
      <c r="AH118" s="885"/>
      <c r="AI118" s="885"/>
      <c r="AJ118" s="886"/>
      <c r="AK118" s="884" t="s">
        <v>286</v>
      </c>
      <c r="AL118" s="885"/>
      <c r="AM118" s="885"/>
      <c r="AN118" s="885"/>
      <c r="AO118" s="886"/>
      <c r="AP118" s="971" t="s">
        <v>407</v>
      </c>
      <c r="AQ118" s="972"/>
      <c r="AR118" s="972"/>
      <c r="AS118" s="972"/>
      <c r="AT118" s="973"/>
      <c r="AU118" s="900"/>
      <c r="AV118" s="901"/>
      <c r="AW118" s="901"/>
      <c r="AX118" s="901"/>
      <c r="AY118" s="901"/>
      <c r="AZ118" s="974" t="s">
        <v>435</v>
      </c>
      <c r="BA118" s="965"/>
      <c r="BB118" s="965"/>
      <c r="BC118" s="965"/>
      <c r="BD118" s="965"/>
      <c r="BE118" s="965"/>
      <c r="BF118" s="965"/>
      <c r="BG118" s="965"/>
      <c r="BH118" s="965"/>
      <c r="BI118" s="965"/>
      <c r="BJ118" s="965"/>
      <c r="BK118" s="965"/>
      <c r="BL118" s="965"/>
      <c r="BM118" s="965"/>
      <c r="BN118" s="965"/>
      <c r="BO118" s="965"/>
      <c r="BP118" s="966"/>
      <c r="BQ118" s="997" t="s">
        <v>112</v>
      </c>
      <c r="BR118" s="998"/>
      <c r="BS118" s="998"/>
      <c r="BT118" s="998"/>
      <c r="BU118" s="998"/>
      <c r="BV118" s="998" t="s">
        <v>112</v>
      </c>
      <c r="BW118" s="998"/>
      <c r="BX118" s="998"/>
      <c r="BY118" s="998"/>
      <c r="BZ118" s="998"/>
      <c r="CA118" s="998" t="s">
        <v>112</v>
      </c>
      <c r="CB118" s="998"/>
      <c r="CC118" s="998"/>
      <c r="CD118" s="998"/>
      <c r="CE118" s="998"/>
      <c r="CF118" s="914" t="s">
        <v>112</v>
      </c>
      <c r="CG118" s="915"/>
      <c r="CH118" s="915"/>
      <c r="CI118" s="915"/>
      <c r="CJ118" s="915"/>
      <c r="CK118" s="945"/>
      <c r="CL118" s="946"/>
      <c r="CM118" s="916" t="s">
        <v>436</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112</v>
      </c>
      <c r="DH118" s="959"/>
      <c r="DI118" s="959"/>
      <c r="DJ118" s="959"/>
      <c r="DK118" s="960"/>
      <c r="DL118" s="961" t="s">
        <v>112</v>
      </c>
      <c r="DM118" s="959"/>
      <c r="DN118" s="959"/>
      <c r="DO118" s="959"/>
      <c r="DP118" s="960"/>
      <c r="DQ118" s="961" t="s">
        <v>112</v>
      </c>
      <c r="DR118" s="959"/>
      <c r="DS118" s="959"/>
      <c r="DT118" s="959"/>
      <c r="DU118" s="960"/>
      <c r="DV118" s="962" t="s">
        <v>112</v>
      </c>
      <c r="DW118" s="963"/>
      <c r="DX118" s="963"/>
      <c r="DY118" s="963"/>
      <c r="DZ118" s="964"/>
    </row>
    <row r="119" spans="1:130" s="199" customFormat="1" ht="26.25" customHeight="1">
      <c r="A119" s="1058" t="s">
        <v>411</v>
      </c>
      <c r="B119" s="944"/>
      <c r="C119" s="923" t="s">
        <v>412</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91" t="s">
        <v>112</v>
      </c>
      <c r="AB119" s="892"/>
      <c r="AC119" s="892"/>
      <c r="AD119" s="892"/>
      <c r="AE119" s="893"/>
      <c r="AF119" s="894" t="s">
        <v>112</v>
      </c>
      <c r="AG119" s="892"/>
      <c r="AH119" s="892"/>
      <c r="AI119" s="892"/>
      <c r="AJ119" s="893"/>
      <c r="AK119" s="894" t="s">
        <v>112</v>
      </c>
      <c r="AL119" s="892"/>
      <c r="AM119" s="892"/>
      <c r="AN119" s="892"/>
      <c r="AO119" s="893"/>
      <c r="AP119" s="895" t="s">
        <v>112</v>
      </c>
      <c r="AQ119" s="896"/>
      <c r="AR119" s="896"/>
      <c r="AS119" s="896"/>
      <c r="AT119" s="897"/>
      <c r="AU119" s="902"/>
      <c r="AV119" s="903"/>
      <c r="AW119" s="903"/>
      <c r="AX119" s="903"/>
      <c r="AY119" s="903"/>
      <c r="AZ119" s="230" t="s">
        <v>170</v>
      </c>
      <c r="BA119" s="230"/>
      <c r="BB119" s="230"/>
      <c r="BC119" s="230"/>
      <c r="BD119" s="230"/>
      <c r="BE119" s="230"/>
      <c r="BF119" s="230"/>
      <c r="BG119" s="230"/>
      <c r="BH119" s="230"/>
      <c r="BI119" s="230"/>
      <c r="BJ119" s="230"/>
      <c r="BK119" s="230"/>
      <c r="BL119" s="230"/>
      <c r="BM119" s="230"/>
      <c r="BN119" s="230"/>
      <c r="BO119" s="975" t="s">
        <v>437</v>
      </c>
      <c r="BP119" s="1006"/>
      <c r="BQ119" s="997">
        <v>23329099</v>
      </c>
      <c r="BR119" s="998"/>
      <c r="BS119" s="998"/>
      <c r="BT119" s="998"/>
      <c r="BU119" s="998"/>
      <c r="BV119" s="998">
        <v>22649878</v>
      </c>
      <c r="BW119" s="998"/>
      <c r="BX119" s="998"/>
      <c r="BY119" s="998"/>
      <c r="BZ119" s="998"/>
      <c r="CA119" s="998">
        <v>22786347</v>
      </c>
      <c r="CB119" s="998"/>
      <c r="CC119" s="998"/>
      <c r="CD119" s="998"/>
      <c r="CE119" s="998"/>
      <c r="CF119" s="999"/>
      <c r="CG119" s="1000"/>
      <c r="CH119" s="1000"/>
      <c r="CI119" s="1000"/>
      <c r="CJ119" s="1001"/>
      <c r="CK119" s="947"/>
      <c r="CL119" s="948"/>
      <c r="CM119" s="1002" t="s">
        <v>438</v>
      </c>
      <c r="CN119" s="1003"/>
      <c r="CO119" s="1003"/>
      <c r="CP119" s="1003"/>
      <c r="CQ119" s="1003"/>
      <c r="CR119" s="1003"/>
      <c r="CS119" s="1003"/>
      <c r="CT119" s="1003"/>
      <c r="CU119" s="1003"/>
      <c r="CV119" s="1003"/>
      <c r="CW119" s="1003"/>
      <c r="CX119" s="1003"/>
      <c r="CY119" s="1003"/>
      <c r="CZ119" s="1003"/>
      <c r="DA119" s="1003"/>
      <c r="DB119" s="1003"/>
      <c r="DC119" s="1003"/>
      <c r="DD119" s="1003"/>
      <c r="DE119" s="1003"/>
      <c r="DF119" s="1004"/>
      <c r="DG119" s="1005" t="s">
        <v>439</v>
      </c>
      <c r="DH119" s="984"/>
      <c r="DI119" s="984"/>
      <c r="DJ119" s="984"/>
      <c r="DK119" s="985"/>
      <c r="DL119" s="983" t="s">
        <v>439</v>
      </c>
      <c r="DM119" s="984"/>
      <c r="DN119" s="984"/>
      <c r="DO119" s="984"/>
      <c r="DP119" s="985"/>
      <c r="DQ119" s="983" t="s">
        <v>439</v>
      </c>
      <c r="DR119" s="984"/>
      <c r="DS119" s="984"/>
      <c r="DT119" s="984"/>
      <c r="DU119" s="985"/>
      <c r="DV119" s="986" t="s">
        <v>439</v>
      </c>
      <c r="DW119" s="987"/>
      <c r="DX119" s="987"/>
      <c r="DY119" s="987"/>
      <c r="DZ119" s="988"/>
    </row>
    <row r="120" spans="1:130" s="199" customFormat="1" ht="26.25" customHeight="1">
      <c r="A120" s="1059"/>
      <c r="B120" s="946"/>
      <c r="C120" s="916" t="s">
        <v>415</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439</v>
      </c>
      <c r="AB120" s="959"/>
      <c r="AC120" s="959"/>
      <c r="AD120" s="959"/>
      <c r="AE120" s="960"/>
      <c r="AF120" s="961" t="s">
        <v>439</v>
      </c>
      <c r="AG120" s="959"/>
      <c r="AH120" s="959"/>
      <c r="AI120" s="959"/>
      <c r="AJ120" s="960"/>
      <c r="AK120" s="961" t="s">
        <v>439</v>
      </c>
      <c r="AL120" s="959"/>
      <c r="AM120" s="959"/>
      <c r="AN120" s="959"/>
      <c r="AO120" s="960"/>
      <c r="AP120" s="962" t="s">
        <v>439</v>
      </c>
      <c r="AQ120" s="963"/>
      <c r="AR120" s="963"/>
      <c r="AS120" s="963"/>
      <c r="AT120" s="964"/>
      <c r="AU120" s="989" t="s">
        <v>440</v>
      </c>
      <c r="AV120" s="990"/>
      <c r="AW120" s="990"/>
      <c r="AX120" s="990"/>
      <c r="AY120" s="991"/>
      <c r="AZ120" s="940" t="s">
        <v>441</v>
      </c>
      <c r="BA120" s="889"/>
      <c r="BB120" s="889"/>
      <c r="BC120" s="889"/>
      <c r="BD120" s="889"/>
      <c r="BE120" s="889"/>
      <c r="BF120" s="889"/>
      <c r="BG120" s="889"/>
      <c r="BH120" s="889"/>
      <c r="BI120" s="889"/>
      <c r="BJ120" s="889"/>
      <c r="BK120" s="889"/>
      <c r="BL120" s="889"/>
      <c r="BM120" s="889"/>
      <c r="BN120" s="889"/>
      <c r="BO120" s="889"/>
      <c r="BP120" s="890"/>
      <c r="BQ120" s="926">
        <v>5706656</v>
      </c>
      <c r="BR120" s="927"/>
      <c r="BS120" s="927"/>
      <c r="BT120" s="927"/>
      <c r="BU120" s="927"/>
      <c r="BV120" s="927">
        <v>6481456</v>
      </c>
      <c r="BW120" s="927"/>
      <c r="BX120" s="927"/>
      <c r="BY120" s="927"/>
      <c r="BZ120" s="927"/>
      <c r="CA120" s="927">
        <v>8369934</v>
      </c>
      <c r="CB120" s="927"/>
      <c r="CC120" s="927"/>
      <c r="CD120" s="927"/>
      <c r="CE120" s="927"/>
      <c r="CF120" s="941">
        <v>96</v>
      </c>
      <c r="CG120" s="942"/>
      <c r="CH120" s="942"/>
      <c r="CI120" s="942"/>
      <c r="CJ120" s="942"/>
      <c r="CK120" s="1007" t="s">
        <v>442</v>
      </c>
      <c r="CL120" s="1008"/>
      <c r="CM120" s="1008"/>
      <c r="CN120" s="1008"/>
      <c r="CO120" s="1009"/>
      <c r="CP120" s="1015" t="s">
        <v>443</v>
      </c>
      <c r="CQ120" s="1016"/>
      <c r="CR120" s="1016"/>
      <c r="CS120" s="1016"/>
      <c r="CT120" s="1016"/>
      <c r="CU120" s="1016"/>
      <c r="CV120" s="1016"/>
      <c r="CW120" s="1016"/>
      <c r="CX120" s="1016"/>
      <c r="CY120" s="1016"/>
      <c r="CZ120" s="1016"/>
      <c r="DA120" s="1016"/>
      <c r="DB120" s="1016"/>
      <c r="DC120" s="1016"/>
      <c r="DD120" s="1016"/>
      <c r="DE120" s="1016"/>
      <c r="DF120" s="1017"/>
      <c r="DG120" s="926">
        <v>1897381</v>
      </c>
      <c r="DH120" s="927"/>
      <c r="DI120" s="927"/>
      <c r="DJ120" s="927"/>
      <c r="DK120" s="927"/>
      <c r="DL120" s="927" t="s">
        <v>439</v>
      </c>
      <c r="DM120" s="927"/>
      <c r="DN120" s="927"/>
      <c r="DO120" s="927"/>
      <c r="DP120" s="927"/>
      <c r="DQ120" s="927">
        <v>1787322</v>
      </c>
      <c r="DR120" s="927"/>
      <c r="DS120" s="927"/>
      <c r="DT120" s="927"/>
      <c r="DU120" s="927"/>
      <c r="DV120" s="928">
        <v>20.5</v>
      </c>
      <c r="DW120" s="928"/>
      <c r="DX120" s="928"/>
      <c r="DY120" s="928"/>
      <c r="DZ120" s="929"/>
    </row>
    <row r="121" spans="1:130" s="199" customFormat="1" ht="26.25" customHeight="1">
      <c r="A121" s="1059"/>
      <c r="B121" s="946"/>
      <c r="C121" s="967" t="s">
        <v>444</v>
      </c>
      <c r="D121" s="968"/>
      <c r="E121" s="968"/>
      <c r="F121" s="968"/>
      <c r="G121" s="968"/>
      <c r="H121" s="968"/>
      <c r="I121" s="968"/>
      <c r="J121" s="968"/>
      <c r="K121" s="968"/>
      <c r="L121" s="968"/>
      <c r="M121" s="968"/>
      <c r="N121" s="968"/>
      <c r="O121" s="968"/>
      <c r="P121" s="968"/>
      <c r="Q121" s="968"/>
      <c r="R121" s="968"/>
      <c r="S121" s="968"/>
      <c r="T121" s="968"/>
      <c r="U121" s="968"/>
      <c r="V121" s="968"/>
      <c r="W121" s="968"/>
      <c r="X121" s="968"/>
      <c r="Y121" s="968"/>
      <c r="Z121" s="969"/>
      <c r="AA121" s="958" t="s">
        <v>439</v>
      </c>
      <c r="AB121" s="959"/>
      <c r="AC121" s="959"/>
      <c r="AD121" s="959"/>
      <c r="AE121" s="960"/>
      <c r="AF121" s="961" t="s">
        <v>439</v>
      </c>
      <c r="AG121" s="959"/>
      <c r="AH121" s="959"/>
      <c r="AI121" s="959"/>
      <c r="AJ121" s="960"/>
      <c r="AK121" s="961" t="s">
        <v>439</v>
      </c>
      <c r="AL121" s="959"/>
      <c r="AM121" s="959"/>
      <c r="AN121" s="959"/>
      <c r="AO121" s="960"/>
      <c r="AP121" s="962" t="s">
        <v>439</v>
      </c>
      <c r="AQ121" s="963"/>
      <c r="AR121" s="963"/>
      <c r="AS121" s="963"/>
      <c r="AT121" s="964"/>
      <c r="AU121" s="992"/>
      <c r="AV121" s="993"/>
      <c r="AW121" s="993"/>
      <c r="AX121" s="993"/>
      <c r="AY121" s="994"/>
      <c r="AZ121" s="949" t="s">
        <v>445</v>
      </c>
      <c r="BA121" s="950"/>
      <c r="BB121" s="950"/>
      <c r="BC121" s="950"/>
      <c r="BD121" s="950"/>
      <c r="BE121" s="950"/>
      <c r="BF121" s="950"/>
      <c r="BG121" s="950"/>
      <c r="BH121" s="950"/>
      <c r="BI121" s="950"/>
      <c r="BJ121" s="950"/>
      <c r="BK121" s="950"/>
      <c r="BL121" s="950"/>
      <c r="BM121" s="950"/>
      <c r="BN121" s="950"/>
      <c r="BO121" s="950"/>
      <c r="BP121" s="951"/>
      <c r="BQ121" s="919">
        <v>201481</v>
      </c>
      <c r="BR121" s="920"/>
      <c r="BS121" s="920"/>
      <c r="BT121" s="920"/>
      <c r="BU121" s="920"/>
      <c r="BV121" s="920">
        <v>185854</v>
      </c>
      <c r="BW121" s="920"/>
      <c r="BX121" s="920"/>
      <c r="BY121" s="920"/>
      <c r="BZ121" s="920"/>
      <c r="CA121" s="920">
        <v>762116</v>
      </c>
      <c r="CB121" s="920"/>
      <c r="CC121" s="920"/>
      <c r="CD121" s="920"/>
      <c r="CE121" s="920"/>
      <c r="CF121" s="914">
        <v>8.6999999999999993</v>
      </c>
      <c r="CG121" s="915"/>
      <c r="CH121" s="915"/>
      <c r="CI121" s="915"/>
      <c r="CJ121" s="915"/>
      <c r="CK121" s="1010"/>
      <c r="CL121" s="1011"/>
      <c r="CM121" s="1011"/>
      <c r="CN121" s="1011"/>
      <c r="CO121" s="1012"/>
      <c r="CP121" s="1020" t="s">
        <v>446</v>
      </c>
      <c r="CQ121" s="1021"/>
      <c r="CR121" s="1021"/>
      <c r="CS121" s="1021"/>
      <c r="CT121" s="1021"/>
      <c r="CU121" s="1021"/>
      <c r="CV121" s="1021"/>
      <c r="CW121" s="1021"/>
      <c r="CX121" s="1021"/>
      <c r="CY121" s="1021"/>
      <c r="CZ121" s="1021"/>
      <c r="DA121" s="1021"/>
      <c r="DB121" s="1021"/>
      <c r="DC121" s="1021"/>
      <c r="DD121" s="1021"/>
      <c r="DE121" s="1021"/>
      <c r="DF121" s="1022"/>
      <c r="DG121" s="919">
        <v>1157322</v>
      </c>
      <c r="DH121" s="920"/>
      <c r="DI121" s="920"/>
      <c r="DJ121" s="920"/>
      <c r="DK121" s="920"/>
      <c r="DL121" s="920">
        <v>1302176</v>
      </c>
      <c r="DM121" s="920"/>
      <c r="DN121" s="920"/>
      <c r="DO121" s="920"/>
      <c r="DP121" s="920"/>
      <c r="DQ121" s="920">
        <v>1225290</v>
      </c>
      <c r="DR121" s="920"/>
      <c r="DS121" s="920"/>
      <c r="DT121" s="920"/>
      <c r="DU121" s="920"/>
      <c r="DV121" s="921">
        <v>14.1</v>
      </c>
      <c r="DW121" s="921"/>
      <c r="DX121" s="921"/>
      <c r="DY121" s="921"/>
      <c r="DZ121" s="922"/>
    </row>
    <row r="122" spans="1:130" s="199" customFormat="1" ht="26.25" customHeight="1">
      <c r="A122" s="1059"/>
      <c r="B122" s="946"/>
      <c r="C122" s="916" t="s">
        <v>425</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439</v>
      </c>
      <c r="AB122" s="959"/>
      <c r="AC122" s="959"/>
      <c r="AD122" s="959"/>
      <c r="AE122" s="960"/>
      <c r="AF122" s="961" t="s">
        <v>439</v>
      </c>
      <c r="AG122" s="959"/>
      <c r="AH122" s="959"/>
      <c r="AI122" s="959"/>
      <c r="AJ122" s="960"/>
      <c r="AK122" s="961" t="s">
        <v>439</v>
      </c>
      <c r="AL122" s="959"/>
      <c r="AM122" s="959"/>
      <c r="AN122" s="959"/>
      <c r="AO122" s="960"/>
      <c r="AP122" s="962" t="s">
        <v>439</v>
      </c>
      <c r="AQ122" s="963"/>
      <c r="AR122" s="963"/>
      <c r="AS122" s="963"/>
      <c r="AT122" s="964"/>
      <c r="AU122" s="992"/>
      <c r="AV122" s="993"/>
      <c r="AW122" s="993"/>
      <c r="AX122" s="993"/>
      <c r="AY122" s="994"/>
      <c r="AZ122" s="974" t="s">
        <v>447</v>
      </c>
      <c r="BA122" s="965"/>
      <c r="BB122" s="965"/>
      <c r="BC122" s="965"/>
      <c r="BD122" s="965"/>
      <c r="BE122" s="965"/>
      <c r="BF122" s="965"/>
      <c r="BG122" s="965"/>
      <c r="BH122" s="965"/>
      <c r="BI122" s="965"/>
      <c r="BJ122" s="965"/>
      <c r="BK122" s="965"/>
      <c r="BL122" s="965"/>
      <c r="BM122" s="965"/>
      <c r="BN122" s="965"/>
      <c r="BO122" s="965"/>
      <c r="BP122" s="966"/>
      <c r="BQ122" s="997">
        <v>15691117</v>
      </c>
      <c r="BR122" s="998"/>
      <c r="BS122" s="998"/>
      <c r="BT122" s="998"/>
      <c r="BU122" s="998"/>
      <c r="BV122" s="998">
        <v>15630847</v>
      </c>
      <c r="BW122" s="998"/>
      <c r="BX122" s="998"/>
      <c r="BY122" s="998"/>
      <c r="BZ122" s="998"/>
      <c r="CA122" s="998">
        <v>16043594</v>
      </c>
      <c r="CB122" s="998"/>
      <c r="CC122" s="998"/>
      <c r="CD122" s="998"/>
      <c r="CE122" s="998"/>
      <c r="CF122" s="1018">
        <v>184</v>
      </c>
      <c r="CG122" s="1019"/>
      <c r="CH122" s="1019"/>
      <c r="CI122" s="1019"/>
      <c r="CJ122" s="1019"/>
      <c r="CK122" s="1010"/>
      <c r="CL122" s="1011"/>
      <c r="CM122" s="1011"/>
      <c r="CN122" s="1011"/>
      <c r="CO122" s="1012"/>
      <c r="CP122" s="1020" t="s">
        <v>385</v>
      </c>
      <c r="CQ122" s="1021"/>
      <c r="CR122" s="1021"/>
      <c r="CS122" s="1021"/>
      <c r="CT122" s="1021"/>
      <c r="CU122" s="1021"/>
      <c r="CV122" s="1021"/>
      <c r="CW122" s="1021"/>
      <c r="CX122" s="1021"/>
      <c r="CY122" s="1021"/>
      <c r="CZ122" s="1021"/>
      <c r="DA122" s="1021"/>
      <c r="DB122" s="1021"/>
      <c r="DC122" s="1021"/>
      <c r="DD122" s="1021"/>
      <c r="DE122" s="1021"/>
      <c r="DF122" s="1022"/>
      <c r="DG122" s="919">
        <v>928741</v>
      </c>
      <c r="DH122" s="920"/>
      <c r="DI122" s="920"/>
      <c r="DJ122" s="920"/>
      <c r="DK122" s="920"/>
      <c r="DL122" s="920">
        <v>1006432</v>
      </c>
      <c r="DM122" s="920"/>
      <c r="DN122" s="920"/>
      <c r="DO122" s="920"/>
      <c r="DP122" s="920"/>
      <c r="DQ122" s="920">
        <v>1152697</v>
      </c>
      <c r="DR122" s="920"/>
      <c r="DS122" s="920"/>
      <c r="DT122" s="920"/>
      <c r="DU122" s="920"/>
      <c r="DV122" s="921">
        <v>13.2</v>
      </c>
      <c r="DW122" s="921"/>
      <c r="DX122" s="921"/>
      <c r="DY122" s="921"/>
      <c r="DZ122" s="922"/>
    </row>
    <row r="123" spans="1:130" s="199" customFormat="1" ht="26.25" customHeight="1">
      <c r="A123" s="1059"/>
      <c r="B123" s="946"/>
      <c r="C123" s="916" t="s">
        <v>431</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112</v>
      </c>
      <c r="AB123" s="959"/>
      <c r="AC123" s="959"/>
      <c r="AD123" s="959"/>
      <c r="AE123" s="960"/>
      <c r="AF123" s="961" t="s">
        <v>112</v>
      </c>
      <c r="AG123" s="959"/>
      <c r="AH123" s="959"/>
      <c r="AI123" s="959"/>
      <c r="AJ123" s="960"/>
      <c r="AK123" s="961" t="s">
        <v>112</v>
      </c>
      <c r="AL123" s="959"/>
      <c r="AM123" s="959"/>
      <c r="AN123" s="959"/>
      <c r="AO123" s="960"/>
      <c r="AP123" s="962" t="s">
        <v>112</v>
      </c>
      <c r="AQ123" s="963"/>
      <c r="AR123" s="963"/>
      <c r="AS123" s="963"/>
      <c r="AT123" s="964"/>
      <c r="AU123" s="995"/>
      <c r="AV123" s="996"/>
      <c r="AW123" s="996"/>
      <c r="AX123" s="996"/>
      <c r="AY123" s="996"/>
      <c r="AZ123" s="230" t="s">
        <v>170</v>
      </c>
      <c r="BA123" s="230"/>
      <c r="BB123" s="230"/>
      <c r="BC123" s="230"/>
      <c r="BD123" s="230"/>
      <c r="BE123" s="230"/>
      <c r="BF123" s="230"/>
      <c r="BG123" s="230"/>
      <c r="BH123" s="230"/>
      <c r="BI123" s="230"/>
      <c r="BJ123" s="230"/>
      <c r="BK123" s="230"/>
      <c r="BL123" s="230"/>
      <c r="BM123" s="230"/>
      <c r="BN123" s="230"/>
      <c r="BO123" s="975" t="s">
        <v>448</v>
      </c>
      <c r="BP123" s="1006"/>
      <c r="BQ123" s="1065">
        <v>21599254</v>
      </c>
      <c r="BR123" s="1066"/>
      <c r="BS123" s="1066"/>
      <c r="BT123" s="1066"/>
      <c r="BU123" s="1066"/>
      <c r="BV123" s="1066">
        <v>22298157</v>
      </c>
      <c r="BW123" s="1066"/>
      <c r="BX123" s="1066"/>
      <c r="BY123" s="1066"/>
      <c r="BZ123" s="1066"/>
      <c r="CA123" s="1066">
        <v>25175644</v>
      </c>
      <c r="CB123" s="1066"/>
      <c r="CC123" s="1066"/>
      <c r="CD123" s="1066"/>
      <c r="CE123" s="1066"/>
      <c r="CF123" s="999"/>
      <c r="CG123" s="1000"/>
      <c r="CH123" s="1000"/>
      <c r="CI123" s="1000"/>
      <c r="CJ123" s="1001"/>
      <c r="CK123" s="1010"/>
      <c r="CL123" s="1011"/>
      <c r="CM123" s="1011"/>
      <c r="CN123" s="1011"/>
      <c r="CO123" s="1012"/>
      <c r="CP123" s="1020" t="s">
        <v>390</v>
      </c>
      <c r="CQ123" s="1021"/>
      <c r="CR123" s="1021"/>
      <c r="CS123" s="1021"/>
      <c r="CT123" s="1021"/>
      <c r="CU123" s="1021"/>
      <c r="CV123" s="1021"/>
      <c r="CW123" s="1021"/>
      <c r="CX123" s="1021"/>
      <c r="CY123" s="1021"/>
      <c r="CZ123" s="1021"/>
      <c r="DA123" s="1021"/>
      <c r="DB123" s="1021"/>
      <c r="DC123" s="1021"/>
      <c r="DD123" s="1021"/>
      <c r="DE123" s="1021"/>
      <c r="DF123" s="1022"/>
      <c r="DG123" s="958">
        <v>18770</v>
      </c>
      <c r="DH123" s="959"/>
      <c r="DI123" s="959"/>
      <c r="DJ123" s="959"/>
      <c r="DK123" s="960"/>
      <c r="DL123" s="961">
        <v>1832273</v>
      </c>
      <c r="DM123" s="959"/>
      <c r="DN123" s="959"/>
      <c r="DO123" s="959"/>
      <c r="DP123" s="960"/>
      <c r="DQ123" s="961">
        <v>8736</v>
      </c>
      <c r="DR123" s="959"/>
      <c r="DS123" s="959"/>
      <c r="DT123" s="959"/>
      <c r="DU123" s="960"/>
      <c r="DV123" s="962">
        <v>0.1</v>
      </c>
      <c r="DW123" s="963"/>
      <c r="DX123" s="963"/>
      <c r="DY123" s="963"/>
      <c r="DZ123" s="964"/>
    </row>
    <row r="124" spans="1:130" s="199" customFormat="1" ht="26.25" customHeight="1" thickBot="1">
      <c r="A124" s="1059"/>
      <c r="B124" s="946"/>
      <c r="C124" s="916" t="s">
        <v>434</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112</v>
      </c>
      <c r="AB124" s="959"/>
      <c r="AC124" s="959"/>
      <c r="AD124" s="959"/>
      <c r="AE124" s="960"/>
      <c r="AF124" s="961" t="s">
        <v>112</v>
      </c>
      <c r="AG124" s="959"/>
      <c r="AH124" s="959"/>
      <c r="AI124" s="959"/>
      <c r="AJ124" s="960"/>
      <c r="AK124" s="961" t="s">
        <v>112</v>
      </c>
      <c r="AL124" s="959"/>
      <c r="AM124" s="959"/>
      <c r="AN124" s="959"/>
      <c r="AO124" s="960"/>
      <c r="AP124" s="962" t="s">
        <v>112</v>
      </c>
      <c r="AQ124" s="963"/>
      <c r="AR124" s="963"/>
      <c r="AS124" s="963"/>
      <c r="AT124" s="964"/>
      <c r="AU124" s="1061" t="s">
        <v>449</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19.2</v>
      </c>
      <c r="BR124" s="1028"/>
      <c r="BS124" s="1028"/>
      <c r="BT124" s="1028"/>
      <c r="BU124" s="1028"/>
      <c r="BV124" s="1028">
        <v>3.9</v>
      </c>
      <c r="BW124" s="1028"/>
      <c r="BX124" s="1028"/>
      <c r="BY124" s="1028"/>
      <c r="BZ124" s="1028"/>
      <c r="CA124" s="1028" t="s">
        <v>112</v>
      </c>
      <c r="CB124" s="1028"/>
      <c r="CC124" s="1028"/>
      <c r="CD124" s="1028"/>
      <c r="CE124" s="1028"/>
      <c r="CF124" s="1029"/>
      <c r="CG124" s="1030"/>
      <c r="CH124" s="1030"/>
      <c r="CI124" s="1030"/>
      <c r="CJ124" s="1031"/>
      <c r="CK124" s="1013"/>
      <c r="CL124" s="1013"/>
      <c r="CM124" s="1013"/>
      <c r="CN124" s="1013"/>
      <c r="CO124" s="1014"/>
      <c r="CP124" s="1020" t="s">
        <v>450</v>
      </c>
      <c r="CQ124" s="1021"/>
      <c r="CR124" s="1021"/>
      <c r="CS124" s="1021"/>
      <c r="CT124" s="1021"/>
      <c r="CU124" s="1021"/>
      <c r="CV124" s="1021"/>
      <c r="CW124" s="1021"/>
      <c r="CX124" s="1021"/>
      <c r="CY124" s="1021"/>
      <c r="CZ124" s="1021"/>
      <c r="DA124" s="1021"/>
      <c r="DB124" s="1021"/>
      <c r="DC124" s="1021"/>
      <c r="DD124" s="1021"/>
      <c r="DE124" s="1021"/>
      <c r="DF124" s="1022"/>
      <c r="DG124" s="1005" t="s">
        <v>112</v>
      </c>
      <c r="DH124" s="984"/>
      <c r="DI124" s="984"/>
      <c r="DJ124" s="984"/>
      <c r="DK124" s="985"/>
      <c r="DL124" s="983">
        <v>14754</v>
      </c>
      <c r="DM124" s="984"/>
      <c r="DN124" s="984"/>
      <c r="DO124" s="984"/>
      <c r="DP124" s="985"/>
      <c r="DQ124" s="983" t="s">
        <v>112</v>
      </c>
      <c r="DR124" s="984"/>
      <c r="DS124" s="984"/>
      <c r="DT124" s="984"/>
      <c r="DU124" s="985"/>
      <c r="DV124" s="986" t="s">
        <v>112</v>
      </c>
      <c r="DW124" s="987"/>
      <c r="DX124" s="987"/>
      <c r="DY124" s="987"/>
      <c r="DZ124" s="988"/>
    </row>
    <row r="125" spans="1:130" s="199" customFormat="1" ht="26.25" customHeight="1">
      <c r="A125" s="1059"/>
      <c r="B125" s="946"/>
      <c r="C125" s="916" t="s">
        <v>436</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112</v>
      </c>
      <c r="AB125" s="959"/>
      <c r="AC125" s="959"/>
      <c r="AD125" s="959"/>
      <c r="AE125" s="960"/>
      <c r="AF125" s="961" t="s">
        <v>112</v>
      </c>
      <c r="AG125" s="959"/>
      <c r="AH125" s="959"/>
      <c r="AI125" s="959"/>
      <c r="AJ125" s="960"/>
      <c r="AK125" s="961" t="s">
        <v>112</v>
      </c>
      <c r="AL125" s="959"/>
      <c r="AM125" s="959"/>
      <c r="AN125" s="959"/>
      <c r="AO125" s="960"/>
      <c r="AP125" s="962" t="s">
        <v>112</v>
      </c>
      <c r="AQ125" s="963"/>
      <c r="AR125" s="963"/>
      <c r="AS125" s="963"/>
      <c r="AT125" s="96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23" t="s">
        <v>451</v>
      </c>
      <c r="CL125" s="1008"/>
      <c r="CM125" s="1008"/>
      <c r="CN125" s="1008"/>
      <c r="CO125" s="1009"/>
      <c r="CP125" s="940" t="s">
        <v>452</v>
      </c>
      <c r="CQ125" s="889"/>
      <c r="CR125" s="889"/>
      <c r="CS125" s="889"/>
      <c r="CT125" s="889"/>
      <c r="CU125" s="889"/>
      <c r="CV125" s="889"/>
      <c r="CW125" s="889"/>
      <c r="CX125" s="889"/>
      <c r="CY125" s="889"/>
      <c r="CZ125" s="889"/>
      <c r="DA125" s="889"/>
      <c r="DB125" s="889"/>
      <c r="DC125" s="889"/>
      <c r="DD125" s="889"/>
      <c r="DE125" s="889"/>
      <c r="DF125" s="890"/>
      <c r="DG125" s="926" t="s">
        <v>112</v>
      </c>
      <c r="DH125" s="927"/>
      <c r="DI125" s="927"/>
      <c r="DJ125" s="927"/>
      <c r="DK125" s="927"/>
      <c r="DL125" s="927" t="s">
        <v>112</v>
      </c>
      <c r="DM125" s="927"/>
      <c r="DN125" s="927"/>
      <c r="DO125" s="927"/>
      <c r="DP125" s="927"/>
      <c r="DQ125" s="927" t="s">
        <v>112</v>
      </c>
      <c r="DR125" s="927"/>
      <c r="DS125" s="927"/>
      <c r="DT125" s="927"/>
      <c r="DU125" s="927"/>
      <c r="DV125" s="928" t="s">
        <v>112</v>
      </c>
      <c r="DW125" s="928"/>
      <c r="DX125" s="928"/>
      <c r="DY125" s="928"/>
      <c r="DZ125" s="929"/>
    </row>
    <row r="126" spans="1:130" s="199" customFormat="1" ht="26.25" customHeight="1" thickBot="1">
      <c r="A126" s="1059"/>
      <c r="B126" s="946"/>
      <c r="C126" s="916" t="s">
        <v>438</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112</v>
      </c>
      <c r="AB126" s="959"/>
      <c r="AC126" s="959"/>
      <c r="AD126" s="959"/>
      <c r="AE126" s="960"/>
      <c r="AF126" s="961" t="s">
        <v>112</v>
      </c>
      <c r="AG126" s="959"/>
      <c r="AH126" s="959"/>
      <c r="AI126" s="959"/>
      <c r="AJ126" s="960"/>
      <c r="AK126" s="961" t="s">
        <v>112</v>
      </c>
      <c r="AL126" s="959"/>
      <c r="AM126" s="959"/>
      <c r="AN126" s="959"/>
      <c r="AO126" s="960"/>
      <c r="AP126" s="962" t="s">
        <v>112</v>
      </c>
      <c r="AQ126" s="963"/>
      <c r="AR126" s="963"/>
      <c r="AS126" s="963"/>
      <c r="AT126" s="96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24"/>
      <c r="CL126" s="1011"/>
      <c r="CM126" s="1011"/>
      <c r="CN126" s="1011"/>
      <c r="CO126" s="1012"/>
      <c r="CP126" s="949" t="s">
        <v>453</v>
      </c>
      <c r="CQ126" s="950"/>
      <c r="CR126" s="950"/>
      <c r="CS126" s="950"/>
      <c r="CT126" s="950"/>
      <c r="CU126" s="950"/>
      <c r="CV126" s="950"/>
      <c r="CW126" s="950"/>
      <c r="CX126" s="950"/>
      <c r="CY126" s="950"/>
      <c r="CZ126" s="950"/>
      <c r="DA126" s="950"/>
      <c r="DB126" s="950"/>
      <c r="DC126" s="950"/>
      <c r="DD126" s="950"/>
      <c r="DE126" s="950"/>
      <c r="DF126" s="951"/>
      <c r="DG126" s="919" t="s">
        <v>112</v>
      </c>
      <c r="DH126" s="920"/>
      <c r="DI126" s="920"/>
      <c r="DJ126" s="920"/>
      <c r="DK126" s="920"/>
      <c r="DL126" s="920" t="s">
        <v>112</v>
      </c>
      <c r="DM126" s="920"/>
      <c r="DN126" s="920"/>
      <c r="DO126" s="920"/>
      <c r="DP126" s="920"/>
      <c r="DQ126" s="920" t="s">
        <v>112</v>
      </c>
      <c r="DR126" s="920"/>
      <c r="DS126" s="920"/>
      <c r="DT126" s="920"/>
      <c r="DU126" s="920"/>
      <c r="DV126" s="921" t="s">
        <v>112</v>
      </c>
      <c r="DW126" s="921"/>
      <c r="DX126" s="921"/>
      <c r="DY126" s="921"/>
      <c r="DZ126" s="922"/>
    </row>
    <row r="127" spans="1:130" s="199" customFormat="1" ht="26.25" customHeight="1">
      <c r="A127" s="1060"/>
      <c r="B127" s="948"/>
      <c r="C127" s="1002" t="s">
        <v>454</v>
      </c>
      <c r="D127" s="1003"/>
      <c r="E127" s="1003"/>
      <c r="F127" s="1003"/>
      <c r="G127" s="1003"/>
      <c r="H127" s="1003"/>
      <c r="I127" s="1003"/>
      <c r="J127" s="1003"/>
      <c r="K127" s="1003"/>
      <c r="L127" s="1003"/>
      <c r="M127" s="1003"/>
      <c r="N127" s="1003"/>
      <c r="O127" s="1003"/>
      <c r="P127" s="1003"/>
      <c r="Q127" s="1003"/>
      <c r="R127" s="1003"/>
      <c r="S127" s="1003"/>
      <c r="T127" s="1003"/>
      <c r="U127" s="1003"/>
      <c r="V127" s="1003"/>
      <c r="W127" s="1003"/>
      <c r="X127" s="1003"/>
      <c r="Y127" s="1003"/>
      <c r="Z127" s="1004"/>
      <c r="AA127" s="958" t="s">
        <v>112</v>
      </c>
      <c r="AB127" s="959"/>
      <c r="AC127" s="959"/>
      <c r="AD127" s="959"/>
      <c r="AE127" s="960"/>
      <c r="AF127" s="961" t="s">
        <v>112</v>
      </c>
      <c r="AG127" s="959"/>
      <c r="AH127" s="959"/>
      <c r="AI127" s="959"/>
      <c r="AJ127" s="960"/>
      <c r="AK127" s="961" t="s">
        <v>112</v>
      </c>
      <c r="AL127" s="959"/>
      <c r="AM127" s="959"/>
      <c r="AN127" s="959"/>
      <c r="AO127" s="960"/>
      <c r="AP127" s="962" t="s">
        <v>112</v>
      </c>
      <c r="AQ127" s="963"/>
      <c r="AR127" s="963"/>
      <c r="AS127" s="963"/>
      <c r="AT127" s="964"/>
      <c r="AU127" s="235"/>
      <c r="AV127" s="235"/>
      <c r="AW127" s="235"/>
      <c r="AX127" s="1032" t="s">
        <v>455</v>
      </c>
      <c r="AY127" s="1033"/>
      <c r="AZ127" s="1033"/>
      <c r="BA127" s="1033"/>
      <c r="BB127" s="1033"/>
      <c r="BC127" s="1033"/>
      <c r="BD127" s="1033"/>
      <c r="BE127" s="1034"/>
      <c r="BF127" s="1035" t="s">
        <v>456</v>
      </c>
      <c r="BG127" s="1033"/>
      <c r="BH127" s="1033"/>
      <c r="BI127" s="1033"/>
      <c r="BJ127" s="1033"/>
      <c r="BK127" s="1033"/>
      <c r="BL127" s="1034"/>
      <c r="BM127" s="1035" t="s">
        <v>457</v>
      </c>
      <c r="BN127" s="1033"/>
      <c r="BO127" s="1033"/>
      <c r="BP127" s="1033"/>
      <c r="BQ127" s="1033"/>
      <c r="BR127" s="1033"/>
      <c r="BS127" s="1034"/>
      <c r="BT127" s="1035" t="s">
        <v>458</v>
      </c>
      <c r="BU127" s="1033"/>
      <c r="BV127" s="1033"/>
      <c r="BW127" s="1033"/>
      <c r="BX127" s="1033"/>
      <c r="BY127" s="1033"/>
      <c r="BZ127" s="1057"/>
      <c r="CA127" s="235"/>
      <c r="CB127" s="235"/>
      <c r="CC127" s="235"/>
      <c r="CD127" s="236"/>
      <c r="CE127" s="236"/>
      <c r="CF127" s="236"/>
      <c r="CG127" s="233"/>
      <c r="CH127" s="233"/>
      <c r="CI127" s="233"/>
      <c r="CJ127" s="234"/>
      <c r="CK127" s="1024"/>
      <c r="CL127" s="1011"/>
      <c r="CM127" s="1011"/>
      <c r="CN127" s="1011"/>
      <c r="CO127" s="1012"/>
      <c r="CP127" s="949" t="s">
        <v>459</v>
      </c>
      <c r="CQ127" s="950"/>
      <c r="CR127" s="950"/>
      <c r="CS127" s="950"/>
      <c r="CT127" s="950"/>
      <c r="CU127" s="950"/>
      <c r="CV127" s="950"/>
      <c r="CW127" s="950"/>
      <c r="CX127" s="950"/>
      <c r="CY127" s="950"/>
      <c r="CZ127" s="950"/>
      <c r="DA127" s="950"/>
      <c r="DB127" s="950"/>
      <c r="DC127" s="950"/>
      <c r="DD127" s="950"/>
      <c r="DE127" s="950"/>
      <c r="DF127" s="951"/>
      <c r="DG127" s="919" t="s">
        <v>112</v>
      </c>
      <c r="DH127" s="920"/>
      <c r="DI127" s="920"/>
      <c r="DJ127" s="920"/>
      <c r="DK127" s="920"/>
      <c r="DL127" s="920" t="s">
        <v>112</v>
      </c>
      <c r="DM127" s="920"/>
      <c r="DN127" s="920"/>
      <c r="DO127" s="920"/>
      <c r="DP127" s="920"/>
      <c r="DQ127" s="920" t="s">
        <v>112</v>
      </c>
      <c r="DR127" s="920"/>
      <c r="DS127" s="920"/>
      <c r="DT127" s="920"/>
      <c r="DU127" s="920"/>
      <c r="DV127" s="921" t="s">
        <v>112</v>
      </c>
      <c r="DW127" s="921"/>
      <c r="DX127" s="921"/>
      <c r="DY127" s="921"/>
      <c r="DZ127" s="922"/>
    </row>
    <row r="128" spans="1:130" s="199" customFormat="1" ht="26.25" customHeight="1" thickBot="1">
      <c r="A128" s="1043" t="s">
        <v>460</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461</v>
      </c>
      <c r="X128" s="1045"/>
      <c r="Y128" s="1045"/>
      <c r="Z128" s="1046"/>
      <c r="AA128" s="1047">
        <v>11860</v>
      </c>
      <c r="AB128" s="1048"/>
      <c r="AC128" s="1048"/>
      <c r="AD128" s="1048"/>
      <c r="AE128" s="1049"/>
      <c r="AF128" s="1050">
        <v>13919</v>
      </c>
      <c r="AG128" s="1048"/>
      <c r="AH128" s="1048"/>
      <c r="AI128" s="1048"/>
      <c r="AJ128" s="1049"/>
      <c r="AK128" s="1050">
        <v>9576</v>
      </c>
      <c r="AL128" s="1048"/>
      <c r="AM128" s="1048"/>
      <c r="AN128" s="1048"/>
      <c r="AO128" s="1049"/>
      <c r="AP128" s="1051"/>
      <c r="AQ128" s="1052"/>
      <c r="AR128" s="1052"/>
      <c r="AS128" s="1052"/>
      <c r="AT128" s="1053"/>
      <c r="AU128" s="235"/>
      <c r="AV128" s="235"/>
      <c r="AW128" s="235"/>
      <c r="AX128" s="888" t="s">
        <v>462</v>
      </c>
      <c r="AY128" s="889"/>
      <c r="AZ128" s="889"/>
      <c r="BA128" s="889"/>
      <c r="BB128" s="889"/>
      <c r="BC128" s="889"/>
      <c r="BD128" s="889"/>
      <c r="BE128" s="890"/>
      <c r="BF128" s="1054" t="s">
        <v>112</v>
      </c>
      <c r="BG128" s="1055"/>
      <c r="BH128" s="1055"/>
      <c r="BI128" s="1055"/>
      <c r="BJ128" s="1055"/>
      <c r="BK128" s="1055"/>
      <c r="BL128" s="1056"/>
      <c r="BM128" s="1054">
        <v>13.21</v>
      </c>
      <c r="BN128" s="1055"/>
      <c r="BO128" s="1055"/>
      <c r="BP128" s="1055"/>
      <c r="BQ128" s="1055"/>
      <c r="BR128" s="1055"/>
      <c r="BS128" s="1056"/>
      <c r="BT128" s="1054">
        <v>20</v>
      </c>
      <c r="BU128" s="1055"/>
      <c r="BV128" s="1055"/>
      <c r="BW128" s="1055"/>
      <c r="BX128" s="1055"/>
      <c r="BY128" s="1055"/>
      <c r="BZ128" s="1079"/>
      <c r="CA128" s="236"/>
      <c r="CB128" s="236"/>
      <c r="CC128" s="236"/>
      <c r="CD128" s="236"/>
      <c r="CE128" s="236"/>
      <c r="CF128" s="236"/>
      <c r="CG128" s="233"/>
      <c r="CH128" s="233"/>
      <c r="CI128" s="233"/>
      <c r="CJ128" s="234"/>
      <c r="CK128" s="1025"/>
      <c r="CL128" s="1026"/>
      <c r="CM128" s="1026"/>
      <c r="CN128" s="1026"/>
      <c r="CO128" s="1027"/>
      <c r="CP128" s="1036" t="s">
        <v>463</v>
      </c>
      <c r="CQ128" s="1037"/>
      <c r="CR128" s="1037"/>
      <c r="CS128" s="1037"/>
      <c r="CT128" s="1037"/>
      <c r="CU128" s="1037"/>
      <c r="CV128" s="1037"/>
      <c r="CW128" s="1037"/>
      <c r="CX128" s="1037"/>
      <c r="CY128" s="1037"/>
      <c r="CZ128" s="1037"/>
      <c r="DA128" s="1037"/>
      <c r="DB128" s="1037"/>
      <c r="DC128" s="1037"/>
      <c r="DD128" s="1037"/>
      <c r="DE128" s="1037"/>
      <c r="DF128" s="1038"/>
      <c r="DG128" s="1039" t="s">
        <v>112</v>
      </c>
      <c r="DH128" s="1040"/>
      <c r="DI128" s="1040"/>
      <c r="DJ128" s="1040"/>
      <c r="DK128" s="1040"/>
      <c r="DL128" s="1040" t="s">
        <v>112</v>
      </c>
      <c r="DM128" s="1040"/>
      <c r="DN128" s="1040"/>
      <c r="DO128" s="1040"/>
      <c r="DP128" s="1040"/>
      <c r="DQ128" s="1040" t="s">
        <v>112</v>
      </c>
      <c r="DR128" s="1040"/>
      <c r="DS128" s="1040"/>
      <c r="DT128" s="1040"/>
      <c r="DU128" s="1040"/>
      <c r="DV128" s="1041" t="s">
        <v>112</v>
      </c>
      <c r="DW128" s="1041"/>
      <c r="DX128" s="1041"/>
      <c r="DY128" s="1041"/>
      <c r="DZ128" s="1042"/>
    </row>
    <row r="129" spans="1:131" s="199" customFormat="1" ht="26.25" customHeight="1">
      <c r="A129" s="930" t="s">
        <v>91</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73" t="s">
        <v>464</v>
      </c>
      <c r="X129" s="1074"/>
      <c r="Y129" s="1074"/>
      <c r="Z129" s="1075"/>
      <c r="AA129" s="958">
        <v>11102067</v>
      </c>
      <c r="AB129" s="959"/>
      <c r="AC129" s="959"/>
      <c r="AD129" s="959"/>
      <c r="AE129" s="960"/>
      <c r="AF129" s="961">
        <v>11033431</v>
      </c>
      <c r="AG129" s="959"/>
      <c r="AH129" s="959"/>
      <c r="AI129" s="959"/>
      <c r="AJ129" s="960"/>
      <c r="AK129" s="961">
        <v>10800507</v>
      </c>
      <c r="AL129" s="959"/>
      <c r="AM129" s="959"/>
      <c r="AN129" s="959"/>
      <c r="AO129" s="960"/>
      <c r="AP129" s="1076"/>
      <c r="AQ129" s="1077"/>
      <c r="AR129" s="1077"/>
      <c r="AS129" s="1077"/>
      <c r="AT129" s="1078"/>
      <c r="AU129" s="237"/>
      <c r="AV129" s="237"/>
      <c r="AW129" s="237"/>
      <c r="AX129" s="1067" t="s">
        <v>465</v>
      </c>
      <c r="AY129" s="950"/>
      <c r="AZ129" s="950"/>
      <c r="BA129" s="950"/>
      <c r="BB129" s="950"/>
      <c r="BC129" s="950"/>
      <c r="BD129" s="950"/>
      <c r="BE129" s="951"/>
      <c r="BF129" s="1068" t="s">
        <v>112</v>
      </c>
      <c r="BG129" s="1069"/>
      <c r="BH129" s="1069"/>
      <c r="BI129" s="1069"/>
      <c r="BJ129" s="1069"/>
      <c r="BK129" s="1069"/>
      <c r="BL129" s="1070"/>
      <c r="BM129" s="1068">
        <v>18.21</v>
      </c>
      <c r="BN129" s="1069"/>
      <c r="BO129" s="1069"/>
      <c r="BP129" s="1069"/>
      <c r="BQ129" s="1069"/>
      <c r="BR129" s="1069"/>
      <c r="BS129" s="1070"/>
      <c r="BT129" s="1068">
        <v>30</v>
      </c>
      <c r="BU129" s="1071"/>
      <c r="BV129" s="1071"/>
      <c r="BW129" s="1071"/>
      <c r="BX129" s="1071"/>
      <c r="BY129" s="1071"/>
      <c r="BZ129" s="107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930" t="s">
        <v>466</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73" t="s">
        <v>467</v>
      </c>
      <c r="X130" s="1074"/>
      <c r="Y130" s="1074"/>
      <c r="Z130" s="1075"/>
      <c r="AA130" s="958">
        <v>2100031</v>
      </c>
      <c r="AB130" s="959"/>
      <c r="AC130" s="959"/>
      <c r="AD130" s="959"/>
      <c r="AE130" s="960"/>
      <c r="AF130" s="961">
        <v>2111402</v>
      </c>
      <c r="AG130" s="959"/>
      <c r="AH130" s="959"/>
      <c r="AI130" s="959"/>
      <c r="AJ130" s="960"/>
      <c r="AK130" s="961">
        <v>2080597</v>
      </c>
      <c r="AL130" s="959"/>
      <c r="AM130" s="959"/>
      <c r="AN130" s="959"/>
      <c r="AO130" s="960"/>
      <c r="AP130" s="1076"/>
      <c r="AQ130" s="1077"/>
      <c r="AR130" s="1077"/>
      <c r="AS130" s="1077"/>
      <c r="AT130" s="1078"/>
      <c r="AU130" s="237"/>
      <c r="AV130" s="237"/>
      <c r="AW130" s="237"/>
      <c r="AX130" s="1067" t="s">
        <v>468</v>
      </c>
      <c r="AY130" s="950"/>
      <c r="AZ130" s="950"/>
      <c r="BA130" s="950"/>
      <c r="BB130" s="950"/>
      <c r="BC130" s="950"/>
      <c r="BD130" s="950"/>
      <c r="BE130" s="951"/>
      <c r="BF130" s="1104">
        <v>11.7</v>
      </c>
      <c r="BG130" s="1105"/>
      <c r="BH130" s="1105"/>
      <c r="BI130" s="1105"/>
      <c r="BJ130" s="1105"/>
      <c r="BK130" s="1105"/>
      <c r="BL130" s="1106"/>
      <c r="BM130" s="1104">
        <v>25</v>
      </c>
      <c r="BN130" s="1105"/>
      <c r="BO130" s="1105"/>
      <c r="BP130" s="1105"/>
      <c r="BQ130" s="1105"/>
      <c r="BR130" s="1105"/>
      <c r="BS130" s="1106"/>
      <c r="BT130" s="1104">
        <v>35</v>
      </c>
      <c r="BU130" s="1107"/>
      <c r="BV130" s="1107"/>
      <c r="BW130" s="1107"/>
      <c r="BX130" s="1107"/>
      <c r="BY130" s="1107"/>
      <c r="BZ130" s="110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1109"/>
      <c r="B131" s="1110"/>
      <c r="C131" s="1110"/>
      <c r="D131" s="1110"/>
      <c r="E131" s="1110"/>
      <c r="F131" s="1110"/>
      <c r="G131" s="1110"/>
      <c r="H131" s="1110"/>
      <c r="I131" s="1110"/>
      <c r="J131" s="1110"/>
      <c r="K131" s="1110"/>
      <c r="L131" s="1110"/>
      <c r="M131" s="1110"/>
      <c r="N131" s="1110"/>
      <c r="O131" s="1110"/>
      <c r="P131" s="1110"/>
      <c r="Q131" s="1110"/>
      <c r="R131" s="1110"/>
      <c r="S131" s="1110"/>
      <c r="T131" s="1110"/>
      <c r="U131" s="1110"/>
      <c r="V131" s="1110"/>
      <c r="W131" s="1111" t="s">
        <v>469</v>
      </c>
      <c r="X131" s="1112"/>
      <c r="Y131" s="1112"/>
      <c r="Z131" s="1113"/>
      <c r="AA131" s="1005">
        <v>9002036</v>
      </c>
      <c r="AB131" s="984"/>
      <c r="AC131" s="984"/>
      <c r="AD131" s="984"/>
      <c r="AE131" s="985"/>
      <c r="AF131" s="983">
        <v>8922029</v>
      </c>
      <c r="AG131" s="984"/>
      <c r="AH131" s="984"/>
      <c r="AI131" s="984"/>
      <c r="AJ131" s="985"/>
      <c r="AK131" s="983">
        <v>8719910</v>
      </c>
      <c r="AL131" s="984"/>
      <c r="AM131" s="984"/>
      <c r="AN131" s="984"/>
      <c r="AO131" s="985"/>
      <c r="AP131" s="1114"/>
      <c r="AQ131" s="1115"/>
      <c r="AR131" s="1115"/>
      <c r="AS131" s="1115"/>
      <c r="AT131" s="1116"/>
      <c r="AU131" s="237"/>
      <c r="AV131" s="237"/>
      <c r="AW131" s="237"/>
      <c r="AX131" s="1086" t="s">
        <v>470</v>
      </c>
      <c r="AY131" s="1037"/>
      <c r="AZ131" s="1037"/>
      <c r="BA131" s="1037"/>
      <c r="BB131" s="1037"/>
      <c r="BC131" s="1037"/>
      <c r="BD131" s="1037"/>
      <c r="BE131" s="1038"/>
      <c r="BF131" s="1087" t="s">
        <v>112</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1093" t="s">
        <v>471</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472</v>
      </c>
      <c r="W132" s="1097"/>
      <c r="X132" s="1097"/>
      <c r="Y132" s="1097"/>
      <c r="Z132" s="1098"/>
      <c r="AA132" s="1099">
        <v>12.427333109999999</v>
      </c>
      <c r="AB132" s="1100"/>
      <c r="AC132" s="1100"/>
      <c r="AD132" s="1100"/>
      <c r="AE132" s="1101"/>
      <c r="AF132" s="1102">
        <v>11.497306269999999</v>
      </c>
      <c r="AG132" s="1100"/>
      <c r="AH132" s="1100"/>
      <c r="AI132" s="1100"/>
      <c r="AJ132" s="1101"/>
      <c r="AK132" s="1102">
        <v>11.39399375</v>
      </c>
      <c r="AL132" s="1100"/>
      <c r="AM132" s="1100"/>
      <c r="AN132" s="1100"/>
      <c r="AO132" s="1101"/>
      <c r="AP132" s="999"/>
      <c r="AQ132" s="1000"/>
      <c r="AR132" s="1000"/>
      <c r="AS132" s="1000"/>
      <c r="AT132" s="110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473</v>
      </c>
      <c r="W133" s="1080"/>
      <c r="X133" s="1080"/>
      <c r="Y133" s="1080"/>
      <c r="Z133" s="1081"/>
      <c r="AA133" s="1082">
        <v>12.8</v>
      </c>
      <c r="AB133" s="1083"/>
      <c r="AC133" s="1083"/>
      <c r="AD133" s="1083"/>
      <c r="AE133" s="1084"/>
      <c r="AF133" s="1082">
        <v>12.3</v>
      </c>
      <c r="AG133" s="1083"/>
      <c r="AH133" s="1083"/>
      <c r="AI133" s="1083"/>
      <c r="AJ133" s="1084"/>
      <c r="AK133" s="1082">
        <v>11.7</v>
      </c>
      <c r="AL133" s="1083"/>
      <c r="AM133" s="1083"/>
      <c r="AN133" s="1083"/>
      <c r="AO133" s="1084"/>
      <c r="AP133" s="1029"/>
      <c r="AQ133" s="1030"/>
      <c r="AR133" s="1030"/>
      <c r="AS133" s="1030"/>
      <c r="AT133" s="108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474</v>
      </c>
      <c r="B5" s="248"/>
      <c r="C5" s="248"/>
      <c r="D5" s="248"/>
      <c r="E5" s="248"/>
      <c r="F5" s="248"/>
      <c r="G5" s="248"/>
      <c r="H5" s="248"/>
      <c r="I5" s="248"/>
      <c r="J5" s="248"/>
      <c r="K5" s="248"/>
      <c r="L5" s="248"/>
      <c r="M5" s="248"/>
      <c r="N5" s="248"/>
      <c r="O5" s="249"/>
    </row>
    <row r="6" spans="1:16">
      <c r="A6" s="250"/>
      <c r="B6" s="246"/>
      <c r="C6" s="246"/>
      <c r="D6" s="246"/>
      <c r="E6" s="246"/>
      <c r="F6" s="246"/>
      <c r="G6" s="251" t="s">
        <v>475</v>
      </c>
      <c r="H6" s="251"/>
      <c r="I6" s="251"/>
      <c r="J6" s="251"/>
      <c r="K6" s="246"/>
      <c r="L6" s="246"/>
      <c r="M6" s="246"/>
      <c r="N6" s="246"/>
    </row>
    <row r="7" spans="1:16">
      <c r="A7" s="250"/>
      <c r="B7" s="246"/>
      <c r="C7" s="246"/>
      <c r="D7" s="246"/>
      <c r="E7" s="246"/>
      <c r="F7" s="246"/>
      <c r="G7" s="253"/>
      <c r="H7" s="254"/>
      <c r="I7" s="254"/>
      <c r="J7" s="255"/>
      <c r="K7" s="1120" t="s">
        <v>476</v>
      </c>
      <c r="L7" s="256"/>
      <c r="M7" s="257" t="s">
        <v>477</v>
      </c>
      <c r="N7" s="258"/>
    </row>
    <row r="8" spans="1:16">
      <c r="A8" s="250"/>
      <c r="B8" s="246"/>
      <c r="C8" s="246"/>
      <c r="D8" s="246"/>
      <c r="E8" s="246"/>
      <c r="F8" s="246"/>
      <c r="G8" s="259"/>
      <c r="H8" s="260"/>
      <c r="I8" s="260"/>
      <c r="J8" s="261"/>
      <c r="K8" s="1121"/>
      <c r="L8" s="262" t="s">
        <v>478</v>
      </c>
      <c r="M8" s="263" t="s">
        <v>479</v>
      </c>
      <c r="N8" s="264" t="s">
        <v>480</v>
      </c>
    </row>
    <row r="9" spans="1:16">
      <c r="A9" s="250"/>
      <c r="B9" s="246"/>
      <c r="C9" s="246"/>
      <c r="D9" s="246"/>
      <c r="E9" s="246"/>
      <c r="F9" s="246"/>
      <c r="G9" s="1122" t="s">
        <v>481</v>
      </c>
      <c r="H9" s="1123"/>
      <c r="I9" s="1123"/>
      <c r="J9" s="1124"/>
      <c r="K9" s="265">
        <v>2718514</v>
      </c>
      <c r="L9" s="266">
        <v>95320</v>
      </c>
      <c r="M9" s="267">
        <v>88814</v>
      </c>
      <c r="N9" s="268">
        <v>7.3</v>
      </c>
    </row>
    <row r="10" spans="1:16">
      <c r="A10" s="250"/>
      <c r="B10" s="246"/>
      <c r="C10" s="246"/>
      <c r="D10" s="246"/>
      <c r="E10" s="246"/>
      <c r="F10" s="246"/>
      <c r="G10" s="1122" t="s">
        <v>482</v>
      </c>
      <c r="H10" s="1123"/>
      <c r="I10" s="1123"/>
      <c r="J10" s="1124"/>
      <c r="K10" s="269">
        <v>39226</v>
      </c>
      <c r="L10" s="270">
        <v>1375</v>
      </c>
      <c r="M10" s="271">
        <v>7348</v>
      </c>
      <c r="N10" s="272">
        <v>-81.3</v>
      </c>
    </row>
    <row r="11" spans="1:16" ht="13.5" customHeight="1">
      <c r="A11" s="250"/>
      <c r="B11" s="246"/>
      <c r="C11" s="246"/>
      <c r="D11" s="246"/>
      <c r="E11" s="246"/>
      <c r="F11" s="246"/>
      <c r="G11" s="1122" t="s">
        <v>483</v>
      </c>
      <c r="H11" s="1123"/>
      <c r="I11" s="1123"/>
      <c r="J11" s="1124"/>
      <c r="K11" s="269">
        <v>476042</v>
      </c>
      <c r="L11" s="270">
        <v>16692</v>
      </c>
      <c r="M11" s="271">
        <v>9064</v>
      </c>
      <c r="N11" s="272">
        <v>84.2</v>
      </c>
    </row>
    <row r="12" spans="1:16" ht="13.5" customHeight="1">
      <c r="A12" s="250"/>
      <c r="B12" s="246"/>
      <c r="C12" s="246"/>
      <c r="D12" s="246"/>
      <c r="E12" s="246"/>
      <c r="F12" s="246"/>
      <c r="G12" s="1122" t="s">
        <v>484</v>
      </c>
      <c r="H12" s="1123"/>
      <c r="I12" s="1123"/>
      <c r="J12" s="1124"/>
      <c r="K12" s="269">
        <v>25826</v>
      </c>
      <c r="L12" s="270">
        <v>906</v>
      </c>
      <c r="M12" s="271">
        <v>917</v>
      </c>
      <c r="N12" s="272">
        <v>-1.2</v>
      </c>
    </row>
    <row r="13" spans="1:16" ht="13.5" customHeight="1">
      <c r="A13" s="250"/>
      <c r="B13" s="246"/>
      <c r="C13" s="246"/>
      <c r="D13" s="246"/>
      <c r="E13" s="246"/>
      <c r="F13" s="246"/>
      <c r="G13" s="1122" t="s">
        <v>485</v>
      </c>
      <c r="H13" s="1123"/>
      <c r="I13" s="1123"/>
      <c r="J13" s="1124"/>
      <c r="K13" s="269" t="s">
        <v>486</v>
      </c>
      <c r="L13" s="270" t="s">
        <v>486</v>
      </c>
      <c r="M13" s="271">
        <v>11</v>
      </c>
      <c r="N13" s="272" t="s">
        <v>486</v>
      </c>
    </row>
    <row r="14" spans="1:16" ht="13.5" customHeight="1">
      <c r="A14" s="250"/>
      <c r="B14" s="246"/>
      <c r="C14" s="246"/>
      <c r="D14" s="246"/>
      <c r="E14" s="246"/>
      <c r="F14" s="246"/>
      <c r="G14" s="1122" t="s">
        <v>487</v>
      </c>
      <c r="H14" s="1123"/>
      <c r="I14" s="1123"/>
      <c r="J14" s="1124"/>
      <c r="K14" s="269">
        <v>149381</v>
      </c>
      <c r="L14" s="270">
        <v>5238</v>
      </c>
      <c r="M14" s="271">
        <v>3976</v>
      </c>
      <c r="N14" s="272">
        <v>31.7</v>
      </c>
    </row>
    <row r="15" spans="1:16" ht="13.5" customHeight="1">
      <c r="A15" s="250"/>
      <c r="B15" s="246"/>
      <c r="C15" s="246"/>
      <c r="D15" s="246"/>
      <c r="E15" s="246"/>
      <c r="F15" s="246"/>
      <c r="G15" s="1122" t="s">
        <v>488</v>
      </c>
      <c r="H15" s="1123"/>
      <c r="I15" s="1123"/>
      <c r="J15" s="1124"/>
      <c r="K15" s="269">
        <v>56192</v>
      </c>
      <c r="L15" s="270">
        <v>1970</v>
      </c>
      <c r="M15" s="271">
        <v>2094</v>
      </c>
      <c r="N15" s="272">
        <v>-5.9</v>
      </c>
    </row>
    <row r="16" spans="1:16">
      <c r="A16" s="250"/>
      <c r="B16" s="246"/>
      <c r="C16" s="246"/>
      <c r="D16" s="246"/>
      <c r="E16" s="246"/>
      <c r="F16" s="246"/>
      <c r="G16" s="1125" t="s">
        <v>489</v>
      </c>
      <c r="H16" s="1126"/>
      <c r="I16" s="1126"/>
      <c r="J16" s="1127"/>
      <c r="K16" s="270">
        <v>-257037</v>
      </c>
      <c r="L16" s="270">
        <v>-9013</v>
      </c>
      <c r="M16" s="271">
        <v>-9674</v>
      </c>
      <c r="N16" s="272">
        <v>-6.8</v>
      </c>
    </row>
    <row r="17" spans="1:16">
      <c r="A17" s="250"/>
      <c r="B17" s="246"/>
      <c r="C17" s="246"/>
      <c r="D17" s="246"/>
      <c r="E17" s="246"/>
      <c r="F17" s="246"/>
      <c r="G17" s="1125" t="s">
        <v>170</v>
      </c>
      <c r="H17" s="1126"/>
      <c r="I17" s="1126"/>
      <c r="J17" s="1127"/>
      <c r="K17" s="270">
        <v>3208144</v>
      </c>
      <c r="L17" s="270">
        <v>112488</v>
      </c>
      <c r="M17" s="271">
        <v>102550</v>
      </c>
      <c r="N17" s="272">
        <v>9.6999999999999993</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490</v>
      </c>
      <c r="H19" s="246"/>
      <c r="I19" s="246"/>
      <c r="J19" s="246"/>
      <c r="K19" s="246"/>
      <c r="L19" s="246"/>
      <c r="M19" s="246"/>
      <c r="N19" s="246"/>
    </row>
    <row r="20" spans="1:16">
      <c r="A20" s="250"/>
      <c r="B20" s="246"/>
      <c r="C20" s="246"/>
      <c r="D20" s="246"/>
      <c r="E20" s="246"/>
      <c r="F20" s="246"/>
      <c r="G20" s="274"/>
      <c r="H20" s="275"/>
      <c r="I20" s="275"/>
      <c r="J20" s="276"/>
      <c r="K20" s="277" t="s">
        <v>491</v>
      </c>
      <c r="L20" s="278" t="s">
        <v>492</v>
      </c>
      <c r="M20" s="279" t="s">
        <v>493</v>
      </c>
      <c r="N20" s="280"/>
    </row>
    <row r="21" spans="1:16" s="286" customFormat="1">
      <c r="A21" s="281"/>
      <c r="B21" s="251"/>
      <c r="C21" s="251"/>
      <c r="D21" s="251"/>
      <c r="E21" s="251"/>
      <c r="F21" s="251"/>
      <c r="G21" s="1117" t="s">
        <v>494</v>
      </c>
      <c r="H21" s="1118"/>
      <c r="I21" s="1118"/>
      <c r="J21" s="1119"/>
      <c r="K21" s="282">
        <v>9.7100000000000009</v>
      </c>
      <c r="L21" s="283">
        <v>9.9600000000000009</v>
      </c>
      <c r="M21" s="284">
        <v>-0.25</v>
      </c>
      <c r="N21" s="251"/>
      <c r="O21" s="285"/>
      <c r="P21" s="281"/>
    </row>
    <row r="22" spans="1:16" s="286" customFormat="1">
      <c r="A22" s="281"/>
      <c r="B22" s="251"/>
      <c r="C22" s="251"/>
      <c r="D22" s="251"/>
      <c r="E22" s="251"/>
      <c r="F22" s="251"/>
      <c r="G22" s="1117" t="s">
        <v>495</v>
      </c>
      <c r="H22" s="1118"/>
      <c r="I22" s="1118"/>
      <c r="J22" s="1119"/>
      <c r="K22" s="287">
        <v>98.8</v>
      </c>
      <c r="L22" s="288">
        <v>97.8</v>
      </c>
      <c r="M22" s="289">
        <v>1</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496</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497</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498</v>
      </c>
      <c r="H29" s="251"/>
      <c r="I29" s="251"/>
      <c r="J29" s="251"/>
      <c r="K29" s="246"/>
      <c r="L29" s="246"/>
      <c r="M29" s="246"/>
      <c r="N29" s="246"/>
      <c r="O29" s="295"/>
    </row>
    <row r="30" spans="1:16">
      <c r="A30" s="250"/>
      <c r="B30" s="246"/>
      <c r="C30" s="246"/>
      <c r="D30" s="246"/>
      <c r="E30" s="246"/>
      <c r="F30" s="246"/>
      <c r="G30" s="253"/>
      <c r="H30" s="254"/>
      <c r="I30" s="254"/>
      <c r="J30" s="255"/>
      <c r="K30" s="1120" t="s">
        <v>476</v>
      </c>
      <c r="L30" s="256"/>
      <c r="M30" s="257" t="s">
        <v>477</v>
      </c>
      <c r="N30" s="258"/>
    </row>
    <row r="31" spans="1:16">
      <c r="A31" s="250"/>
      <c r="B31" s="246"/>
      <c r="C31" s="246"/>
      <c r="D31" s="246"/>
      <c r="E31" s="246"/>
      <c r="F31" s="246"/>
      <c r="G31" s="259"/>
      <c r="H31" s="260"/>
      <c r="I31" s="260"/>
      <c r="J31" s="261"/>
      <c r="K31" s="1121"/>
      <c r="L31" s="262" t="s">
        <v>478</v>
      </c>
      <c r="M31" s="263" t="s">
        <v>479</v>
      </c>
      <c r="N31" s="264" t="s">
        <v>480</v>
      </c>
    </row>
    <row r="32" spans="1:16" ht="27" customHeight="1">
      <c r="A32" s="250"/>
      <c r="B32" s="246"/>
      <c r="C32" s="246"/>
      <c r="D32" s="246"/>
      <c r="E32" s="246"/>
      <c r="F32" s="246"/>
      <c r="G32" s="1133" t="s">
        <v>499</v>
      </c>
      <c r="H32" s="1134"/>
      <c r="I32" s="1134"/>
      <c r="J32" s="1135"/>
      <c r="K32" s="296">
        <v>2542607</v>
      </c>
      <c r="L32" s="296">
        <v>89152</v>
      </c>
      <c r="M32" s="297">
        <v>68120</v>
      </c>
      <c r="N32" s="298">
        <v>30.9</v>
      </c>
    </row>
    <row r="33" spans="1:16" ht="13.5" customHeight="1">
      <c r="A33" s="250"/>
      <c r="B33" s="246"/>
      <c r="C33" s="246"/>
      <c r="D33" s="246"/>
      <c r="E33" s="246"/>
      <c r="F33" s="246"/>
      <c r="G33" s="1133" t="s">
        <v>500</v>
      </c>
      <c r="H33" s="1134"/>
      <c r="I33" s="1134"/>
      <c r="J33" s="1135"/>
      <c r="K33" s="296" t="s">
        <v>486</v>
      </c>
      <c r="L33" s="296" t="s">
        <v>486</v>
      </c>
      <c r="M33" s="297" t="s">
        <v>486</v>
      </c>
      <c r="N33" s="298" t="s">
        <v>486</v>
      </c>
    </row>
    <row r="34" spans="1:16" ht="27" customHeight="1">
      <c r="A34" s="250"/>
      <c r="B34" s="246"/>
      <c r="C34" s="246"/>
      <c r="D34" s="246"/>
      <c r="E34" s="246"/>
      <c r="F34" s="246"/>
      <c r="G34" s="1133" t="s">
        <v>501</v>
      </c>
      <c r="H34" s="1134"/>
      <c r="I34" s="1134"/>
      <c r="J34" s="1135"/>
      <c r="K34" s="296" t="s">
        <v>486</v>
      </c>
      <c r="L34" s="296" t="s">
        <v>486</v>
      </c>
      <c r="M34" s="297">
        <v>13</v>
      </c>
      <c r="N34" s="298" t="s">
        <v>486</v>
      </c>
    </row>
    <row r="35" spans="1:16" ht="27" customHeight="1">
      <c r="A35" s="250"/>
      <c r="B35" s="246"/>
      <c r="C35" s="246"/>
      <c r="D35" s="246"/>
      <c r="E35" s="246"/>
      <c r="F35" s="246"/>
      <c r="G35" s="1133" t="s">
        <v>502</v>
      </c>
      <c r="H35" s="1134"/>
      <c r="I35" s="1134"/>
      <c r="J35" s="1135"/>
      <c r="K35" s="296">
        <v>474444</v>
      </c>
      <c r="L35" s="296">
        <v>16635</v>
      </c>
      <c r="M35" s="297">
        <v>17609</v>
      </c>
      <c r="N35" s="298">
        <v>-5.5</v>
      </c>
    </row>
    <row r="36" spans="1:16" ht="27" customHeight="1">
      <c r="A36" s="250"/>
      <c r="B36" s="246"/>
      <c r="C36" s="246"/>
      <c r="D36" s="246"/>
      <c r="E36" s="246"/>
      <c r="F36" s="246"/>
      <c r="G36" s="1133" t="s">
        <v>503</v>
      </c>
      <c r="H36" s="1134"/>
      <c r="I36" s="1134"/>
      <c r="J36" s="1135"/>
      <c r="K36" s="296">
        <v>66659</v>
      </c>
      <c r="L36" s="296">
        <v>2337</v>
      </c>
      <c r="M36" s="297">
        <v>2944</v>
      </c>
      <c r="N36" s="298">
        <v>-20.6</v>
      </c>
    </row>
    <row r="37" spans="1:16" ht="13.5" customHeight="1">
      <c r="A37" s="250"/>
      <c r="B37" s="246"/>
      <c r="C37" s="246"/>
      <c r="D37" s="246"/>
      <c r="E37" s="246"/>
      <c r="F37" s="246"/>
      <c r="G37" s="1133" t="s">
        <v>504</v>
      </c>
      <c r="H37" s="1134"/>
      <c r="I37" s="1134"/>
      <c r="J37" s="1135"/>
      <c r="K37" s="296" t="s">
        <v>486</v>
      </c>
      <c r="L37" s="296" t="s">
        <v>486</v>
      </c>
      <c r="M37" s="297">
        <v>1200</v>
      </c>
      <c r="N37" s="298" t="s">
        <v>486</v>
      </c>
    </row>
    <row r="38" spans="1:16" ht="27" customHeight="1">
      <c r="A38" s="250"/>
      <c r="B38" s="246"/>
      <c r="C38" s="246"/>
      <c r="D38" s="246"/>
      <c r="E38" s="246"/>
      <c r="F38" s="246"/>
      <c r="G38" s="1136" t="s">
        <v>505</v>
      </c>
      <c r="H38" s="1137"/>
      <c r="I38" s="1137"/>
      <c r="J38" s="1138"/>
      <c r="K38" s="299">
        <v>9</v>
      </c>
      <c r="L38" s="299">
        <v>0</v>
      </c>
      <c r="M38" s="300">
        <v>5</v>
      </c>
      <c r="N38" s="301">
        <v>-100</v>
      </c>
      <c r="O38" s="295"/>
    </row>
    <row r="39" spans="1:16">
      <c r="A39" s="250"/>
      <c r="B39" s="246"/>
      <c r="C39" s="246"/>
      <c r="D39" s="246"/>
      <c r="E39" s="246"/>
      <c r="F39" s="246"/>
      <c r="G39" s="1136" t="s">
        <v>506</v>
      </c>
      <c r="H39" s="1137"/>
      <c r="I39" s="1137"/>
      <c r="J39" s="1138"/>
      <c r="K39" s="302">
        <v>-9576</v>
      </c>
      <c r="L39" s="302">
        <v>-336</v>
      </c>
      <c r="M39" s="303">
        <v>-3946</v>
      </c>
      <c r="N39" s="304">
        <v>-91.5</v>
      </c>
      <c r="O39" s="295"/>
    </row>
    <row r="40" spans="1:16" ht="27" customHeight="1">
      <c r="A40" s="250"/>
      <c r="B40" s="246"/>
      <c r="C40" s="246"/>
      <c r="D40" s="246"/>
      <c r="E40" s="246"/>
      <c r="F40" s="246"/>
      <c r="G40" s="1133" t="s">
        <v>507</v>
      </c>
      <c r="H40" s="1134"/>
      <c r="I40" s="1134"/>
      <c r="J40" s="1135"/>
      <c r="K40" s="302">
        <v>-2080597</v>
      </c>
      <c r="L40" s="302">
        <v>-72952</v>
      </c>
      <c r="M40" s="303">
        <v>-59158</v>
      </c>
      <c r="N40" s="304">
        <v>23.3</v>
      </c>
      <c r="O40" s="295"/>
    </row>
    <row r="41" spans="1:16">
      <c r="A41" s="250"/>
      <c r="B41" s="246"/>
      <c r="C41" s="246"/>
      <c r="D41" s="246"/>
      <c r="E41" s="246"/>
      <c r="F41" s="246"/>
      <c r="G41" s="1139" t="s">
        <v>281</v>
      </c>
      <c r="H41" s="1140"/>
      <c r="I41" s="1140"/>
      <c r="J41" s="1141"/>
      <c r="K41" s="296">
        <v>993546</v>
      </c>
      <c r="L41" s="302">
        <v>34837</v>
      </c>
      <c r="M41" s="303">
        <v>26787</v>
      </c>
      <c r="N41" s="304">
        <v>30.1</v>
      </c>
      <c r="O41" s="295"/>
    </row>
    <row r="42" spans="1:16">
      <c r="A42" s="250"/>
      <c r="B42" s="246"/>
      <c r="C42" s="246"/>
      <c r="D42" s="246"/>
      <c r="E42" s="246"/>
      <c r="F42" s="246"/>
      <c r="G42" s="305" t="s">
        <v>508</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509</v>
      </c>
      <c r="B47" s="246"/>
      <c r="C47" s="246"/>
      <c r="D47" s="246"/>
      <c r="E47" s="246"/>
      <c r="F47" s="246"/>
      <c r="G47" s="246"/>
      <c r="H47" s="246"/>
      <c r="I47" s="246"/>
      <c r="J47" s="246"/>
      <c r="K47" s="246"/>
      <c r="L47" s="246"/>
      <c r="M47" s="246"/>
      <c r="N47" s="246"/>
    </row>
    <row r="48" spans="1:16">
      <c r="A48" s="250"/>
      <c r="B48" s="246"/>
      <c r="C48" s="246"/>
      <c r="D48" s="246"/>
      <c r="E48" s="246"/>
      <c r="F48" s="246"/>
      <c r="G48" s="310" t="s">
        <v>510</v>
      </c>
      <c r="H48" s="310"/>
      <c r="I48" s="310"/>
      <c r="J48" s="310"/>
      <c r="K48" s="310"/>
      <c r="L48" s="310"/>
      <c r="M48" s="311"/>
      <c r="N48" s="310"/>
    </row>
    <row r="49" spans="1:14" ht="13.5" customHeight="1">
      <c r="A49" s="250"/>
      <c r="B49" s="246"/>
      <c r="C49" s="246"/>
      <c r="D49" s="246"/>
      <c r="E49" s="246"/>
      <c r="F49" s="246"/>
      <c r="G49" s="312"/>
      <c r="H49" s="313"/>
      <c r="I49" s="1128" t="s">
        <v>476</v>
      </c>
      <c r="J49" s="1130" t="s">
        <v>511</v>
      </c>
      <c r="K49" s="1131"/>
      <c r="L49" s="1131"/>
      <c r="M49" s="1131"/>
      <c r="N49" s="1132"/>
    </row>
    <row r="50" spans="1:14">
      <c r="A50" s="250"/>
      <c r="B50" s="246"/>
      <c r="C50" s="246"/>
      <c r="D50" s="246"/>
      <c r="E50" s="246"/>
      <c r="F50" s="246"/>
      <c r="G50" s="314"/>
      <c r="H50" s="315"/>
      <c r="I50" s="1129"/>
      <c r="J50" s="316" t="s">
        <v>512</v>
      </c>
      <c r="K50" s="317" t="s">
        <v>513</v>
      </c>
      <c r="L50" s="318" t="s">
        <v>514</v>
      </c>
      <c r="M50" s="319" t="s">
        <v>515</v>
      </c>
      <c r="N50" s="320" t="s">
        <v>516</v>
      </c>
    </row>
    <row r="51" spans="1:14">
      <c r="A51" s="250"/>
      <c r="B51" s="246"/>
      <c r="C51" s="246"/>
      <c r="D51" s="246"/>
      <c r="E51" s="246"/>
      <c r="F51" s="246"/>
      <c r="G51" s="312" t="s">
        <v>517</v>
      </c>
      <c r="H51" s="313"/>
      <c r="I51" s="321">
        <v>3283717</v>
      </c>
      <c r="J51" s="322">
        <v>107146</v>
      </c>
      <c r="K51" s="323">
        <v>36.299999999999997</v>
      </c>
      <c r="L51" s="324">
        <v>75709</v>
      </c>
      <c r="M51" s="325">
        <v>12.7</v>
      </c>
      <c r="N51" s="326">
        <v>23.6</v>
      </c>
    </row>
    <row r="52" spans="1:14">
      <c r="A52" s="250"/>
      <c r="B52" s="246"/>
      <c r="C52" s="246"/>
      <c r="D52" s="246"/>
      <c r="E52" s="246"/>
      <c r="F52" s="246"/>
      <c r="G52" s="327"/>
      <c r="H52" s="328" t="s">
        <v>518</v>
      </c>
      <c r="I52" s="329">
        <v>814843</v>
      </c>
      <c r="J52" s="330">
        <v>26588</v>
      </c>
      <c r="K52" s="331">
        <v>23.3</v>
      </c>
      <c r="L52" s="332">
        <v>35212</v>
      </c>
      <c r="M52" s="333">
        <v>0</v>
      </c>
      <c r="N52" s="334">
        <v>23.3</v>
      </c>
    </row>
    <row r="53" spans="1:14">
      <c r="A53" s="250"/>
      <c r="B53" s="246"/>
      <c r="C53" s="246"/>
      <c r="D53" s="246"/>
      <c r="E53" s="246"/>
      <c r="F53" s="246"/>
      <c r="G53" s="312" t="s">
        <v>519</v>
      </c>
      <c r="H53" s="313"/>
      <c r="I53" s="321">
        <v>1993196</v>
      </c>
      <c r="J53" s="322">
        <v>65734</v>
      </c>
      <c r="K53" s="323">
        <v>-38.700000000000003</v>
      </c>
      <c r="L53" s="324">
        <v>90961</v>
      </c>
      <c r="M53" s="325">
        <v>20.100000000000001</v>
      </c>
      <c r="N53" s="326">
        <v>-58.8</v>
      </c>
    </row>
    <row r="54" spans="1:14">
      <c r="A54" s="250"/>
      <c r="B54" s="246"/>
      <c r="C54" s="246"/>
      <c r="D54" s="246"/>
      <c r="E54" s="246"/>
      <c r="F54" s="246"/>
      <c r="G54" s="327"/>
      <c r="H54" s="328" t="s">
        <v>518</v>
      </c>
      <c r="I54" s="329">
        <v>680002</v>
      </c>
      <c r="J54" s="330">
        <v>22426</v>
      </c>
      <c r="K54" s="331">
        <v>-15.7</v>
      </c>
      <c r="L54" s="332">
        <v>37720</v>
      </c>
      <c r="M54" s="333">
        <v>7.1</v>
      </c>
      <c r="N54" s="334">
        <v>-22.8</v>
      </c>
    </row>
    <row r="55" spans="1:14">
      <c r="A55" s="250"/>
      <c r="B55" s="246"/>
      <c r="C55" s="246"/>
      <c r="D55" s="246"/>
      <c r="E55" s="246"/>
      <c r="F55" s="246"/>
      <c r="G55" s="312" t="s">
        <v>520</v>
      </c>
      <c r="H55" s="313"/>
      <c r="I55" s="321">
        <v>2102120</v>
      </c>
      <c r="J55" s="322">
        <v>70669</v>
      </c>
      <c r="K55" s="323">
        <v>7.5</v>
      </c>
      <c r="L55" s="324">
        <v>106614</v>
      </c>
      <c r="M55" s="325">
        <v>17.2</v>
      </c>
      <c r="N55" s="326">
        <v>-9.6999999999999993</v>
      </c>
    </row>
    <row r="56" spans="1:14">
      <c r="A56" s="250"/>
      <c r="B56" s="246"/>
      <c r="C56" s="246"/>
      <c r="D56" s="246"/>
      <c r="E56" s="246"/>
      <c r="F56" s="246"/>
      <c r="G56" s="327"/>
      <c r="H56" s="328" t="s">
        <v>518</v>
      </c>
      <c r="I56" s="329">
        <v>492329</v>
      </c>
      <c r="J56" s="330">
        <v>16551</v>
      </c>
      <c r="K56" s="331">
        <v>-26.2</v>
      </c>
      <c r="L56" s="332">
        <v>45545</v>
      </c>
      <c r="M56" s="333">
        <v>20.7</v>
      </c>
      <c r="N56" s="334">
        <v>-46.9</v>
      </c>
    </row>
    <row r="57" spans="1:14">
      <c r="A57" s="250"/>
      <c r="B57" s="246"/>
      <c r="C57" s="246"/>
      <c r="D57" s="246"/>
      <c r="E57" s="246"/>
      <c r="F57" s="246"/>
      <c r="G57" s="312" t="s">
        <v>521</v>
      </c>
      <c r="H57" s="313"/>
      <c r="I57" s="321">
        <v>1066901</v>
      </c>
      <c r="J57" s="322">
        <v>36653</v>
      </c>
      <c r="K57" s="323">
        <v>-48.1</v>
      </c>
      <c r="L57" s="324">
        <v>85459</v>
      </c>
      <c r="M57" s="325">
        <v>-19.8</v>
      </c>
      <c r="N57" s="326">
        <v>-28.3</v>
      </c>
    </row>
    <row r="58" spans="1:14">
      <c r="A58" s="250"/>
      <c r="B58" s="246"/>
      <c r="C58" s="246"/>
      <c r="D58" s="246"/>
      <c r="E58" s="246"/>
      <c r="F58" s="246"/>
      <c r="G58" s="327"/>
      <c r="H58" s="328" t="s">
        <v>518</v>
      </c>
      <c r="I58" s="329">
        <v>460629</v>
      </c>
      <c r="J58" s="330">
        <v>15825</v>
      </c>
      <c r="K58" s="331">
        <v>-4.4000000000000004</v>
      </c>
      <c r="L58" s="332">
        <v>44378</v>
      </c>
      <c r="M58" s="333">
        <v>-2.6</v>
      </c>
      <c r="N58" s="334">
        <v>-1.8</v>
      </c>
    </row>
    <row r="59" spans="1:14">
      <c r="A59" s="250"/>
      <c r="B59" s="246"/>
      <c r="C59" s="246"/>
      <c r="D59" s="246"/>
      <c r="E59" s="246"/>
      <c r="F59" s="246"/>
      <c r="G59" s="312" t="s">
        <v>522</v>
      </c>
      <c r="H59" s="313"/>
      <c r="I59" s="321">
        <v>1321482</v>
      </c>
      <c r="J59" s="322">
        <v>46335</v>
      </c>
      <c r="K59" s="323">
        <v>26.4</v>
      </c>
      <c r="L59" s="324">
        <v>83280</v>
      </c>
      <c r="M59" s="325">
        <v>-2.5</v>
      </c>
      <c r="N59" s="326">
        <v>28.9</v>
      </c>
    </row>
    <row r="60" spans="1:14">
      <c r="A60" s="250"/>
      <c r="B60" s="246"/>
      <c r="C60" s="246"/>
      <c r="D60" s="246"/>
      <c r="E60" s="246"/>
      <c r="F60" s="246"/>
      <c r="G60" s="327"/>
      <c r="H60" s="328" t="s">
        <v>518</v>
      </c>
      <c r="I60" s="335">
        <v>637125</v>
      </c>
      <c r="J60" s="330">
        <v>22340</v>
      </c>
      <c r="K60" s="331">
        <v>41.2</v>
      </c>
      <c r="L60" s="332">
        <v>43123</v>
      </c>
      <c r="M60" s="333">
        <v>-2.8</v>
      </c>
      <c r="N60" s="334">
        <v>44</v>
      </c>
    </row>
    <row r="61" spans="1:14">
      <c r="A61" s="250"/>
      <c r="B61" s="246"/>
      <c r="C61" s="246"/>
      <c r="D61" s="246"/>
      <c r="E61" s="246"/>
      <c r="F61" s="246"/>
      <c r="G61" s="312" t="s">
        <v>523</v>
      </c>
      <c r="H61" s="336"/>
      <c r="I61" s="337">
        <v>1953483</v>
      </c>
      <c r="J61" s="338">
        <v>65307</v>
      </c>
      <c r="K61" s="339">
        <v>-3.3</v>
      </c>
      <c r="L61" s="340">
        <v>88405</v>
      </c>
      <c r="M61" s="341">
        <v>5.5</v>
      </c>
      <c r="N61" s="326">
        <v>-8.8000000000000007</v>
      </c>
    </row>
    <row r="62" spans="1:14">
      <c r="A62" s="250"/>
      <c r="B62" s="246"/>
      <c r="C62" s="246"/>
      <c r="D62" s="246"/>
      <c r="E62" s="246"/>
      <c r="F62" s="246"/>
      <c r="G62" s="327"/>
      <c r="H62" s="328" t="s">
        <v>518</v>
      </c>
      <c r="I62" s="329">
        <v>616986</v>
      </c>
      <c r="J62" s="330">
        <v>20746</v>
      </c>
      <c r="K62" s="331">
        <v>3.6</v>
      </c>
      <c r="L62" s="332">
        <v>41196</v>
      </c>
      <c r="M62" s="333">
        <v>4.5</v>
      </c>
      <c r="N62" s="334">
        <v>-0.9</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525</v>
      </c>
      <c r="G46" s="8" t="s">
        <v>526</v>
      </c>
      <c r="H46" s="8" t="s">
        <v>527</v>
      </c>
      <c r="I46" s="8" t="s">
        <v>528</v>
      </c>
      <c r="J46" s="9" t="s">
        <v>529</v>
      </c>
    </row>
    <row r="47" spans="2:10" ht="57.75" customHeight="1">
      <c r="B47" s="10"/>
      <c r="C47" s="1142" t="s">
        <v>3</v>
      </c>
      <c r="D47" s="1142"/>
      <c r="E47" s="1143"/>
      <c r="F47" s="11">
        <v>19.29</v>
      </c>
      <c r="G47" s="12">
        <v>19.25</v>
      </c>
      <c r="H47" s="12">
        <v>20.170000000000002</v>
      </c>
      <c r="I47" s="12">
        <v>26.65</v>
      </c>
      <c r="J47" s="13">
        <v>31.59</v>
      </c>
    </row>
    <row r="48" spans="2:10" ht="57.75" customHeight="1">
      <c r="B48" s="14"/>
      <c r="C48" s="1144" t="s">
        <v>4</v>
      </c>
      <c r="D48" s="1144"/>
      <c r="E48" s="1145"/>
      <c r="F48" s="15">
        <v>6.09</v>
      </c>
      <c r="G48" s="16">
        <v>10.050000000000001</v>
      </c>
      <c r="H48" s="16">
        <v>7.74</v>
      </c>
      <c r="I48" s="16">
        <v>8.49</v>
      </c>
      <c r="J48" s="17">
        <v>6.91</v>
      </c>
    </row>
    <row r="49" spans="2:10" ht="57.75" customHeight="1" thickBot="1">
      <c r="B49" s="18"/>
      <c r="C49" s="1146" t="s">
        <v>5</v>
      </c>
      <c r="D49" s="1146"/>
      <c r="E49" s="1147"/>
      <c r="F49" s="19">
        <v>1.85</v>
      </c>
      <c r="G49" s="20">
        <v>3.12</v>
      </c>
      <c r="H49" s="20">
        <v>8.56</v>
      </c>
      <c r="I49" s="20">
        <v>7.07</v>
      </c>
      <c r="J49" s="21">
        <v>2.6</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2018-02-21T10:35:23Z</cp:lastPrinted>
  <dcterms:created xsi:type="dcterms:W3CDTF">2018-01-24T06:29:05Z</dcterms:created>
  <dcterms:modified xsi:type="dcterms:W3CDTF">2018-03-15T09:01:45Z</dcterms:modified>
  <cp:category/>
</cp:coreProperties>
</file>