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01 財政係\Ｈ２８\29 財政状況資料集\H28.4月回答\"/>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O36" i="9"/>
  <c r="AM36" i="9"/>
  <c r="CO35"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U34" i="9" l="1"/>
  <c r="U35" i="9" l="1"/>
  <c r="U36" i="9" l="1"/>
  <c r="AM34" i="9" l="1"/>
  <c r="AM35" i="9" l="1"/>
  <c r="BE34" i="9" s="1"/>
  <c r="BE35" i="9" s="1"/>
  <c r="BE36" i="9" s="1"/>
  <c r="BW34" i="9" l="1"/>
  <c r="CO34" i="9" l="1"/>
  <c r="BW35" i="9"/>
  <c r="BW36" i="9" s="1"/>
  <c r="BW37" i="9" s="1"/>
  <c r="BW38" i="9" s="1"/>
  <c r="BW39" i="9" s="1"/>
</calcChain>
</file>

<file path=xl/sharedStrings.xml><?xml version="1.0" encoding="utf-8"?>
<sst xmlns="http://schemas.openxmlformats.org/spreadsheetml/2006/main" count="1002" uniqueCount="558">
  <si>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</si>
  <si>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</si>
  <si>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</si>
  <si>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</si>
  <si>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</si>
  <si>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</si>
  <si>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</si>
  <si>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</si>
  <si>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</si>
  <si>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</si>
  <si>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</si>
  <si>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</si>
  <si>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</si>
  <si>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</si>
  <si>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</si>
  <si>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</si>
  <si>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</si>
  <si>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</si>
  <si>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</si>
  <si>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</si>
  <si>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</si>
  <si>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</si>
  <si>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</si>
  <si>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</si>
  <si>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</si>
  <si>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</si>
  <si>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</si>
  <si>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</si>
  <si>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</si>
  <si>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</si>
  <si>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</si>
  <si>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</si>
  <si>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</si>
  <si>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</si>
  <si>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</si>
  <si>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</si>
  <si>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</si>
  <si>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</si>
  <si>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</si>
  <si>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</si>
  <si>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</si>
  <si>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</si>
  <si>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</si>
  <si>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</si>
  <si>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</si>
  <si>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</si>
  <si>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</si>
  <si>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</si>
  <si>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</si>
  <si>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</si>
  <si>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</si>
  <si>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</si>
  <si>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</si>
  <si>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</si>
  <si>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</si>
  <si>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</si>
  <si>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</si>
  <si>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</si>
  <si>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</si>
  <si>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</si>
  <si>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</si>
  <si>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</si>
  <si>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</si>
  <si>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</si>
  <si>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</si>
  <si>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</si>
  <si>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</si>
  <si>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</si>
  <si>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</si>
  <si>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</si>
  <si>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</si>
  <si>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</si>
  <si>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</si>
  <si>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</si>
  <si>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</si>
  <si>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</si>
  <si>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</si>
  <si>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</si>
  <si>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</si>
  <si>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</si>
  <si>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</si>
  <si>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上天草市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</si>
  <si>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</si>
  <si>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</si>
  <si>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</si>
  <si>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</si>
  <si>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</si>
  <si>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</si>
  <si>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</si>
  <si>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</si>
  <si>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</si>
  <si>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</si>
  <si>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</si>
  <si>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</si>
  <si>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</si>
  <si>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</si>
  <si>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</si>
  <si>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</si>
  <si>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</si>
  <si>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</si>
  <si>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</si>
  <si>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</si>
  <si>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</si>
  <si>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</si>
  <si>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</si>
  <si>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</si>
  <si>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</si>
  <si>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</si>
  <si>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</si>
  <si>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</si>
  <si>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</si>
  <si>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</si>
  <si>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</si>
  <si>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</si>
  <si>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</si>
  <si>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</si>
  <si>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</si>
  <si>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</si>
  <si>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</si>
  <si>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</si>
  <si>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</si>
  <si>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</si>
  <si>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</si>
  <si>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</si>
  <si>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</si>
  <si>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</si>
  <si>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</si>
  <si>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</si>
  <si>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</si>
  <si>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</si>
  <si>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</si>
  <si>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</si>
  <si>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</si>
  <si>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</si>
  <si>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</si>
  <si>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</si>
  <si>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</si>
  <si>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-1.8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</si>
  <si>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</si>
  <si>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</si>
  <si>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</si>
  <si>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</si>
  <si>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</si>
  <si>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</si>
  <si>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</si>
  <si>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</si>
  <si>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</si>
  <si>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</si>
  <si>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</si>
  <si>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</si>
  <si>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</si>
  <si>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</si>
  <si>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</si>
  <si>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</si>
  <si>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</si>
  <si>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</si>
  <si>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</si>
  <si>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</si>
  <si>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</si>
  <si>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</si>
  <si>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</si>
  <si>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</si>
  <si>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</si>
  <si>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</si>
  <si>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</si>
  <si>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</si>
  <si>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</si>
  <si>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</si>
  <si>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</si>
  <si>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</si>
  <si>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</si>
  <si>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</si>
  <si>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</si>
  <si>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</si>
  <si>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</si>
  <si>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</si>
  <si>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</si>
  <si>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</si>
  <si>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</si>
  <si>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</si>
  <si>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</si>
  <si>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</si>
  <si>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</si>
  <si>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</si>
  <si>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</si>
  <si>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</si>
  <si>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</si>
  <si>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</si>
  <si>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</si>
  <si>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</si>
  <si>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</si>
  <si>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</si>
  <si>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</si>
  <si>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</si>
  <si>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</si>
  <si>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熊本県上天草市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</si>
  <si>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</si>
  <si>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</si>
  <si>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</si>
  <si>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</si>
  <si>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</si>
  <si>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</si>
  <si>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</si>
  <si>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</si>
  <si>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</si>
  <si>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</si>
  <si>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</si>
  <si>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</si>
  <si>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</si>
  <si>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</si>
  <si>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</si>
  <si>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</si>
  <si>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</si>
  <si>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</si>
  <si>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</si>
  <si>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</si>
  <si>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</si>
  <si>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</si>
  <si>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</si>
  <si>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</si>
  <si>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</si>
  <si>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</si>
  <si>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</si>
  <si>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</si>
  <si>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</si>
  <si>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</si>
  <si>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</si>
  <si>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</si>
  <si>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</si>
  <si>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</si>
  <si>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</si>
  <si>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</si>
  <si>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</si>
  <si>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</si>
  <si>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</si>
  <si>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</si>
  <si>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</si>
  <si>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</si>
  <si>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</si>
  <si>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</si>
  <si>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</si>
  <si>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</si>
  <si>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</si>
  <si>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</si>
  <si>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</si>
  <si>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</si>
  <si>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</si>
  <si>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</si>
  <si>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</si>
  <si>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</si>
  <si>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</si>
  <si>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</si>
  <si>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</si>
  <si>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</si>
  <si>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</si>
  <si>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</si>
  <si>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</si>
  <si>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</si>
  <si>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</si>
  <si>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</si>
  <si>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</si>
  <si>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</si>
  <si>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</si>
  <si>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</si>
  <si>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</si>
  <si>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</si>
  <si>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</si>
  <si>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</si>
  <si>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</si>
  <si>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</si>
  <si>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</si>
  <si>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</si>
  <si>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</si>
  <si>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</si>
  <si>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</si>
  <si>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</si>
  <si>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</si>
  <si>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</si>
  <si>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</si>
  <si>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</si>
  <si>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</si>
  <si>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</si>
  <si>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</si>
  <si>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</si>
  <si>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</si>
  <si>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</si>
  <si>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</si>
  <si>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</si>
  <si>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</si>
  <si>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</si>
  <si>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</si>
  <si>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</si>
  <si>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</si>
  <si>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</si>
  <si>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</si>
  <si>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</si>
  <si>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</si>
  <si>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</si>
  <si>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</si>
  <si>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</si>
  <si>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</si>
  <si>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</si>
  <si>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</si>
  <si>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</si>
  <si>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</si>
  <si>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</si>
  <si>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</si>
  <si>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</si>
  <si>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</si>
  <si>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</si>
  <si>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</si>
  <si>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</si>
  <si>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</si>
  <si>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</si>
  <si>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</si>
  <si>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</si>
  <si>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</si>
  <si>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</si>
  <si>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</si>
  <si>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</si>
  <si>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</si>
  <si>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港湾整備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</si>
  <si>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</si>
  <si>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</si>
  <si>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</si>
  <si>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</si>
  <si>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</si>
  <si>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</si>
  <si>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</si>
  <si>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</si>
  <si>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</si>
  <si>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</si>
  <si>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</si>
  <si>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</si>
  <si>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</si>
  <si>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</si>
  <si>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</si>
  <si>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</si>
  <si>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</si>
  <si>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</si>
  <si>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</si>
  <si>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</si>
  <si>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</si>
  <si>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</si>
  <si>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</si>
  <si>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</si>
  <si>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熊本県上天草市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</si>
  <si>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</si>
  <si>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</si>
  <si>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</si>
  <si>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</si>
  <si>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</si>
  <si>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</si>
  <si>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</si>
  <si>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</si>
  <si>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</si>
  <si>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</si>
  <si>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</si>
  <si>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</si>
  <si>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</si>
  <si>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</si>
  <si>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</si>
  <si>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</si>
  <si>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</si>
  <si>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</si>
  <si>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</si>
  <si>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</si>
  <si>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診療所特別会計</t>
    <phoneticPr fontId="5"/>
  </si>
  <si>
    <t>斎場特別会計</t>
    <phoneticPr fontId="5"/>
  </si>
  <si>
    <t>天草四郎メモリアルホール特別会計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</si>
  <si>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</si>
  <si>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</si>
  <si>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</si>
  <si>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</si>
  <si>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</si>
  <si>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</si>
  <si>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</si>
  <si>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</si>
  <si>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</si>
  <si>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</si>
  <si>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</si>
  <si>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</si>
  <si>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</si>
  <si>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</si>
  <si>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介護保険特別会計</t>
    <phoneticPr fontId="5"/>
  </si>
  <si>
    <t>後期高齢者医療特別会計</t>
    <phoneticPr fontId="5"/>
  </si>
  <si>
    <t>上水道事業</t>
    <phoneticPr fontId="5"/>
  </si>
  <si>
    <t>法適用企業</t>
    <phoneticPr fontId="5"/>
  </si>
  <si>
    <t>病院事業</t>
    <phoneticPr fontId="5"/>
  </si>
  <si>
    <t>下水道事業</t>
    <phoneticPr fontId="5"/>
  </si>
  <si>
    <t>法非適用企業</t>
    <phoneticPr fontId="5"/>
  </si>
  <si>
    <t>物揚場造成事業</t>
    <phoneticPr fontId="5"/>
  </si>
  <si>
    <t>-</t>
    <phoneticPr fontId="5"/>
  </si>
  <si>
    <t>電気事業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</si>
  <si>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</si>
  <si>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</si>
  <si>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</si>
  <si>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</si>
  <si>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</si>
  <si>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</si>
  <si>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</si>
  <si>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</si>
  <si>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</si>
  <si>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</si>
  <si>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</si>
  <si>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</si>
  <si>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</si>
  <si>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</si>
  <si>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</si>
  <si>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</si>
  <si>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</si>
  <si>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</si>
  <si>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</si>
  <si>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</si>
  <si>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</si>
  <si>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</si>
  <si>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</si>
  <si>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</si>
  <si>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</si>
  <si>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</si>
  <si>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</si>
  <si>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</si>
  <si>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</si>
  <si>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</si>
  <si>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</si>
  <si>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</si>
  <si>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</si>
  <si>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</si>
  <si>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</si>
  <si>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</si>
  <si>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</si>
  <si>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</si>
  <si>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</si>
  <si>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</si>
  <si>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</si>
  <si>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</si>
  <si>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</si>
  <si>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</si>
  <si>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</si>
  <si>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</si>
  <si>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</si>
  <si>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</si>
  <si>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</si>
  <si>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</si>
  <si>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</si>
  <si>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</si>
  <si>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</si>
  <si>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病院事業</t>
    <phoneticPr fontId="5"/>
  </si>
  <si>
    <t>(Ｆ)</t>
    <phoneticPr fontId="5"/>
  </si>
  <si>
    <t>上水道事業</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</si>
  <si>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</si>
  <si>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</si>
  <si>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</si>
  <si>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</si>
  <si>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</si>
  <si>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</si>
  <si>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</si>
  <si>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</si>
  <si>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</si>
  <si>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</si>
  <si>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</si>
  <si>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</si>
  <si>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</si>
  <si>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</si>
  <si>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</si>
  <si>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</si>
  <si>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</si>
  <si>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</si>
  <si>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</si>
  <si>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</si>
  <si>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</si>
  <si>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</si>
  <si>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</si>
  <si>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</si>
  <si>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</si>
  <si>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</si>
  <si>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</si>
  <si>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</si>
  <si>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</si>
  <si>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</si>
  <si>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</si>
  <si>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</si>
  <si>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</si>
  <si>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</si>
  <si>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</si>
  <si>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</si>
  <si>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</si>
  <si>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</si>
  <si>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</si>
  <si>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</si>
  <si>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</si>
  <si>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</si>
  <si>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</si>
  <si>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</si>
  <si>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</si>
  <si>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</si>
  <si>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</si>
  <si>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</si>
  <si>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</si>
  <si>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</si>
  <si>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</si>
  <si>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</si>
  <si>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</si>
  <si>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</si>
  <si>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</si>
  <si>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</si>
  <si>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</si>
  <si>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</si>
  <si>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</si>
  <si>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</si>
  <si>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</si>
  <si>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</si>
  <si>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</si>
  <si>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</si>
  <si>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</si>
  <si>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</si>
  <si>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</si>
  <si>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</si>
  <si>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</si>
  <si>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</si>
  <si>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</si>
  <si>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</si>
  <si>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</si>
  <si>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</si>
  <si>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</si>
  <si>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</si>
  <si>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</si>
  <si>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</si>
  <si>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</si>
  <si>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</si>
  <si>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天草四郎メモリアルホール特別会計</t>
  </si>
  <si>
    <t>▲ 0.01</t>
  </si>
  <si>
    <t>▲ 0.00</t>
  </si>
  <si>
    <t>上水道事業</t>
  </si>
  <si>
    <t>一般会計</t>
  </si>
  <si>
    <t>国民健康保険（事業勘定）特別会計</t>
  </si>
  <si>
    <t>病院事業</t>
  </si>
  <si>
    <t>介護保険特別会計</t>
  </si>
  <si>
    <t>▲ 0.02</t>
  </si>
  <si>
    <t>下水道事業</t>
  </si>
  <si>
    <t>後期高齢者医療特別会計</t>
  </si>
  <si>
    <t>その他会計（赤字）</t>
  </si>
  <si>
    <t>その他会計（黒字）</t>
  </si>
  <si>
    <t>-</t>
    <phoneticPr fontId="2"/>
  </si>
  <si>
    <t>-</t>
    <phoneticPr fontId="2"/>
  </si>
  <si>
    <t>-</t>
    <phoneticPr fontId="2"/>
  </si>
  <si>
    <t>▲2</t>
    <phoneticPr fontId="2"/>
  </si>
  <si>
    <t>-</t>
    <phoneticPr fontId="5"/>
  </si>
  <si>
    <t>▲1,158</t>
    <phoneticPr fontId="2"/>
  </si>
  <si>
    <t>-</t>
    <phoneticPr fontId="2"/>
  </si>
  <si>
    <t>パライゾ上天草</t>
    <rPh sb="4" eb="7">
      <t>カミアマクサ</t>
    </rPh>
    <phoneticPr fontId="2"/>
  </si>
  <si>
    <t>熊本県市町村総合事務組合</t>
    <rPh sb="0" eb="3">
      <t>クマモトケン</t>
    </rPh>
    <rPh sb="3" eb="6">
      <t>シチョウソン</t>
    </rPh>
    <rPh sb="6" eb="8">
      <t>ソウゴウ</t>
    </rPh>
    <rPh sb="8" eb="10">
      <t>ジム</t>
    </rPh>
    <rPh sb="10" eb="12">
      <t>クミアイ</t>
    </rPh>
    <phoneticPr fontId="2"/>
  </si>
  <si>
    <t>天草広域連合</t>
    <rPh sb="0" eb="2">
      <t>アマクサ</t>
    </rPh>
    <rPh sb="2" eb="4">
      <t>コウイキ</t>
    </rPh>
    <rPh sb="4" eb="6">
      <t>レンゴウ</t>
    </rPh>
    <phoneticPr fontId="2"/>
  </si>
  <si>
    <t>上天草衛生施設組合</t>
    <rPh sb="0" eb="3">
      <t>カミアマクサ</t>
    </rPh>
    <rPh sb="3" eb="5">
      <t>エイセイ</t>
    </rPh>
    <rPh sb="5" eb="7">
      <t>シセツ</t>
    </rPh>
    <rPh sb="7" eb="9">
      <t>クミアイ</t>
    </rPh>
    <phoneticPr fontId="2"/>
  </si>
  <si>
    <t>上天草・宇城水道企業団</t>
    <rPh sb="0" eb="3">
      <t>カミアマクサ</t>
    </rPh>
    <rPh sb="4" eb="6">
      <t>ウキ</t>
    </rPh>
    <rPh sb="6" eb="8">
      <t>スイドウ</t>
    </rPh>
    <rPh sb="8" eb="10">
      <t>キギョウ</t>
    </rPh>
    <rPh sb="10" eb="11">
      <t>ダン</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</si>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</sst>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1"/>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extLst>
            <c:ext xmlns:c16="http://schemas.microsoft.com/office/drawing/2014/chart" uri="{C3380CC4-5D6E-409C-BE32-E72D297353CC}">
              <c16:uniqueId val="{00000000-0A67-48DF-B57C-FCEA4906DF1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80607</c:v>
                </c:pt>
                <c:pt idx="1">
                  <c:v>78587</c:v>
                </c:pt>
                <c:pt idx="2">
                  <c:v>107146</c:v>
                </c:pt>
                <c:pt idx="3">
                  <c:v>65734</c:v>
                </c:pt>
                <c:pt idx="4">
                  <c:v>70669</c:v>
                </c:pt>
              </c:numCache>
            </c:numRef>
          </c:val>
          <c:smooth val="0"/>
          <c:extLst>
            <c:ext xmlns:c16="http://schemas.microsoft.com/office/drawing/2014/chart" uri="{C3380CC4-5D6E-409C-BE32-E72D297353CC}">
              <c16:uniqueId val="{00000001-0A67-48DF-B57C-FCEA4906DF14}"/>
            </c:ext>
          </c:extLst>
        </c:ser>
        <c:dLbls>
          <c:showLegendKey val="0"/>
          <c:showVal val="0"/>
          <c:showCatName val="0"/>
          <c:showSerName val="0"/>
          <c:showPercent val="0"/>
          <c:showBubbleSize val="0"/>
        </c:dLbls>
        <c:marker val="1"/>
        <c:smooth val="0"/>
        <c:axId val="251529472"/>
        <c:axId val="253600512"/>
      </c:lineChart>
      <c:catAx>
        <c:axId val="2515294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3600512"/>
        <c:crosses val="autoZero"/>
        <c:auto val="1"/>
        <c:lblAlgn val="ctr"/>
        <c:lblOffset val="100"/>
        <c:tickLblSkip val="1"/>
        <c:tickMarkSkip val="1"/>
        <c:noMultiLvlLbl val="0"/>
      </c:catAx>
      <c:valAx>
        <c:axId val="25360051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5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15294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87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8.73</c:v>
                </c:pt>
                <c:pt idx="1">
                  <c:v>5.56</c:v>
                </c:pt>
                <c:pt idx="2">
                  <c:v>6.09</c:v>
                </c:pt>
                <c:pt idx="3">
                  <c:v>10.050000000000001</c:v>
                </c:pt>
                <c:pt idx="4">
                  <c:v>7.74</c:v>
                </c:pt>
              </c:numCache>
            </c:numRef>
          </c:val>
          <c:extLst>
            <c:ext xmlns:c16="http://schemas.microsoft.com/office/drawing/2014/chart" uri="{C3380CC4-5D6E-409C-BE32-E72D297353CC}">
              <c16:uniqueId val="{00000000-C638-4BC6-BE07-1C8FF5B5FE4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12.79</c:v>
                </c:pt>
                <c:pt idx="1">
                  <c:v>17.53</c:v>
                </c:pt>
                <c:pt idx="2">
                  <c:v>19.29</c:v>
                </c:pt>
                <c:pt idx="3">
                  <c:v>19.25</c:v>
                </c:pt>
                <c:pt idx="4">
                  <c:v>20.170000000000002</c:v>
                </c:pt>
              </c:numCache>
            </c:numRef>
          </c:val>
          <c:extLst>
            <c:ext xmlns:c16="http://schemas.microsoft.com/office/drawing/2014/chart" uri="{C3380CC4-5D6E-409C-BE32-E72D297353CC}">
              <c16:uniqueId val="{00000001-C638-4BC6-BE07-1C8FF5B5FE43}"/>
            </c:ext>
          </c:extLst>
        </c:ser>
        <c:dLbls>
          <c:showLegendKey val="0"/>
          <c:showVal val="0"/>
          <c:showCatName val="0"/>
          <c:showSerName val="0"/>
          <c:showPercent val="0"/>
          <c:showBubbleSize val="0"/>
        </c:dLbls>
        <c:gapWidth val="250"/>
        <c:overlap val="100"/>
        <c:axId val="268817920"/>
        <c:axId val="268819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10.39</c:v>
                </c:pt>
                <c:pt idx="1">
                  <c:v>1.06</c:v>
                </c:pt>
                <c:pt idx="2">
                  <c:v>1.85</c:v>
                </c:pt>
                <c:pt idx="3">
                  <c:v>3.12</c:v>
                </c:pt>
                <c:pt idx="4">
                  <c:v>8.56</c:v>
                </c:pt>
              </c:numCache>
            </c:numRef>
          </c:val>
          <c:smooth val="0"/>
          <c:extLst>
            <c:ext xmlns:c16="http://schemas.microsoft.com/office/drawing/2014/chart" uri="{C3380CC4-5D6E-409C-BE32-E72D297353CC}">
              <c16:uniqueId val="{00000002-C638-4BC6-BE07-1C8FF5B5FE43}"/>
            </c:ext>
          </c:extLst>
        </c:ser>
        <c:dLbls>
          <c:showLegendKey val="0"/>
          <c:showVal val="0"/>
          <c:showCatName val="0"/>
          <c:showSerName val="0"/>
          <c:showPercent val="0"/>
          <c:showBubbleSize val="0"/>
        </c:dLbls>
        <c:marker val="1"/>
        <c:smooth val="0"/>
        <c:axId val="268817920"/>
        <c:axId val="268819840"/>
      </c:lineChart>
      <c:catAx>
        <c:axId val="268817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8819840"/>
        <c:crosses val="autoZero"/>
        <c:auto val="1"/>
        <c:lblAlgn val="ctr"/>
        <c:lblOffset val="100"/>
        <c:tickLblSkip val="1"/>
        <c:tickMarkSkip val="1"/>
        <c:noMultiLvlLbl val="0"/>
      </c:catAx>
      <c:valAx>
        <c:axId val="268819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817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#N/A</c:v>
                </c:pt>
                <c:pt idx="3">
                  <c:v>0.08</c:v>
                </c:pt>
                <c:pt idx="4">
                  <c:v>#N/A</c:v>
                </c:pt>
                <c:pt idx="5">
                  <c:v>0.06</c:v>
                </c:pt>
                <c:pt idx="6">
                  <c:v>#N/A</c:v>
                </c:pt>
                <c:pt idx="7">
                  <c:v>0.06</c:v>
                </c:pt>
                <c:pt idx="8">
                  <c:v>#N/A</c:v>
                </c:pt>
                <c:pt idx="9">
                  <c:v>0.08</c:v>
                </c:pt>
              </c:numCache>
            </c:numRef>
          </c:val>
          <c:extLst>
            <c:ext xmlns:c16="http://schemas.microsoft.com/office/drawing/2014/chart" uri="{C3380CC4-5D6E-409C-BE32-E72D297353CC}">
              <c16:uniqueId val="{00000000-D7E1-4D36-BE03-F134F38BE88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7E1-4D36-BE03-F134F38BE882}"/>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0.03</c:v>
                </c:pt>
                <c:pt idx="4">
                  <c:v>#N/A</c:v>
                </c:pt>
                <c:pt idx="5">
                  <c:v>0.01</c:v>
                </c:pt>
                <c:pt idx="6">
                  <c:v>#N/A</c:v>
                </c:pt>
                <c:pt idx="7">
                  <c:v>0.02</c:v>
                </c:pt>
                <c:pt idx="8">
                  <c:v>#N/A</c:v>
                </c:pt>
                <c:pt idx="9">
                  <c:v>0.09</c:v>
                </c:pt>
              </c:numCache>
            </c:numRef>
          </c:val>
          <c:extLst>
            <c:ext xmlns:c16="http://schemas.microsoft.com/office/drawing/2014/chart" uri="{C3380CC4-5D6E-409C-BE32-E72D297353CC}">
              <c16:uniqueId val="{00000002-D7E1-4D36-BE03-F134F38BE882}"/>
            </c:ext>
          </c:extLst>
        </c:ser>
        <c:ser>
          <c:idx val="3"/>
          <c:order val="3"/>
          <c:tx>
            <c:strRef>
              <c:f>データシート!$A$30</c:f>
              <c:strCache>
                <c:ptCount val="1"/>
                <c:pt idx="0">
                  <c:v>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0.09</c:v>
                </c:pt>
                <c:pt idx="2">
                  <c:v>#N/A</c:v>
                </c:pt>
                <c:pt idx="3">
                  <c:v>0.08</c:v>
                </c:pt>
                <c:pt idx="4">
                  <c:v>#N/A</c:v>
                </c:pt>
                <c:pt idx="5">
                  <c:v>0.06</c:v>
                </c:pt>
                <c:pt idx="6">
                  <c:v>#N/A</c:v>
                </c:pt>
                <c:pt idx="7">
                  <c:v>7.0000000000000007E-2</c:v>
                </c:pt>
                <c:pt idx="8">
                  <c:v>#N/A</c:v>
                </c:pt>
                <c:pt idx="9">
                  <c:v>0.16</c:v>
                </c:pt>
              </c:numCache>
            </c:numRef>
          </c:val>
          <c:extLst>
            <c:ext xmlns:c16="http://schemas.microsoft.com/office/drawing/2014/chart" uri="{C3380CC4-5D6E-409C-BE32-E72D297353CC}">
              <c16:uniqueId val="{00000003-D7E1-4D36-BE03-F134F38BE882}"/>
            </c:ext>
          </c:extLst>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0.35</c:v>
                </c:pt>
                <c:pt idx="2">
                  <c:v>0.02</c:v>
                </c:pt>
                <c:pt idx="3">
                  <c:v>#N/A</c:v>
                </c:pt>
                <c:pt idx="4">
                  <c:v>#N/A</c:v>
                </c:pt>
                <c:pt idx="5">
                  <c:v>1.66</c:v>
                </c:pt>
                <c:pt idx="6">
                  <c:v>#N/A</c:v>
                </c:pt>
                <c:pt idx="7">
                  <c:v>0.91</c:v>
                </c:pt>
                <c:pt idx="8">
                  <c:v>#N/A</c:v>
                </c:pt>
                <c:pt idx="9">
                  <c:v>2.09</c:v>
                </c:pt>
              </c:numCache>
            </c:numRef>
          </c:val>
          <c:extLst>
            <c:ext xmlns:c16="http://schemas.microsoft.com/office/drawing/2014/chart" uri="{C3380CC4-5D6E-409C-BE32-E72D297353CC}">
              <c16:uniqueId val="{00000004-D7E1-4D36-BE03-F134F38BE882}"/>
            </c:ext>
          </c:extLst>
        </c:ser>
        <c:ser>
          <c:idx val="5"/>
          <c:order val="5"/>
          <c:tx>
            <c:strRef>
              <c:f>データシート!$A$32</c:f>
              <c:strCache>
                <c:ptCount val="1"/>
                <c:pt idx="0">
                  <c:v>病院事業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0.99</c:v>
                </c:pt>
                <c:pt idx="2">
                  <c:v>#N/A</c:v>
                </c:pt>
                <c:pt idx="3">
                  <c:v>2.02</c:v>
                </c:pt>
                <c:pt idx="4">
                  <c:v>#N/A</c:v>
                </c:pt>
                <c:pt idx="5">
                  <c:v>3.13</c:v>
                </c:pt>
                <c:pt idx="6">
                  <c:v>#N/A</c:v>
                </c:pt>
                <c:pt idx="7">
                  <c:v>3.8</c:v>
                </c:pt>
                <c:pt idx="8">
                  <c:v>#N/A</c:v>
                </c:pt>
                <c:pt idx="9">
                  <c:v>4.28</c:v>
                </c:pt>
              </c:numCache>
            </c:numRef>
          </c:val>
          <c:extLst>
            <c:ext xmlns:c16="http://schemas.microsoft.com/office/drawing/2014/chart" uri="{C3380CC4-5D6E-409C-BE32-E72D297353CC}">
              <c16:uniqueId val="{00000005-D7E1-4D36-BE03-F134F38BE882}"/>
            </c:ext>
          </c:extLst>
        </c:ser>
        <c:ser>
          <c:idx val="6"/>
          <c:order val="6"/>
          <c:tx>
            <c:strRef>
              <c:f>データシート!$A$33</c:f>
              <c:strCache>
                <c:ptCount val="1"/>
                <c:pt idx="0">
                  <c:v>国民健康保険（事業勘定）特別会計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0.69</c:v>
                </c:pt>
                <c:pt idx="2">
                  <c:v>#N/A</c:v>
                </c:pt>
                <c:pt idx="3">
                  <c:v>1.24</c:v>
                </c:pt>
                <c:pt idx="4">
                  <c:v>#N/A</c:v>
                </c:pt>
                <c:pt idx="5">
                  <c:v>1.56</c:v>
                </c:pt>
                <c:pt idx="6">
                  <c:v>#N/A</c:v>
                </c:pt>
                <c:pt idx="7">
                  <c:v>3.75</c:v>
                </c:pt>
                <c:pt idx="8">
                  <c:v>#N/A</c:v>
                </c:pt>
                <c:pt idx="9">
                  <c:v>4.87</c:v>
                </c:pt>
              </c:numCache>
            </c:numRef>
          </c:val>
          <c:extLst>
            <c:ext xmlns:c16="http://schemas.microsoft.com/office/drawing/2014/chart" uri="{C3380CC4-5D6E-409C-BE32-E72D297353CC}">
              <c16:uniqueId val="{00000006-D7E1-4D36-BE03-F134F38BE882}"/>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8.65</c:v>
                </c:pt>
                <c:pt idx="2">
                  <c:v>#N/A</c:v>
                </c:pt>
                <c:pt idx="3">
                  <c:v>5.47</c:v>
                </c:pt>
                <c:pt idx="4">
                  <c:v>#N/A</c:v>
                </c:pt>
                <c:pt idx="5">
                  <c:v>7.81</c:v>
                </c:pt>
                <c:pt idx="6">
                  <c:v>#N/A</c:v>
                </c:pt>
                <c:pt idx="7">
                  <c:v>9.98</c:v>
                </c:pt>
                <c:pt idx="8">
                  <c:v>#N/A</c:v>
                </c:pt>
                <c:pt idx="9">
                  <c:v>7.68</c:v>
                </c:pt>
              </c:numCache>
            </c:numRef>
          </c:val>
          <c:extLst>
            <c:ext xmlns:c16="http://schemas.microsoft.com/office/drawing/2014/chart" uri="{C3380CC4-5D6E-409C-BE32-E72D297353CC}">
              <c16:uniqueId val="{00000007-D7E1-4D36-BE03-F134F38BE882}"/>
            </c:ext>
          </c:extLst>
        </c:ser>
        <c:ser>
          <c:idx val="8"/>
          <c:order val="8"/>
          <c:tx>
            <c:strRef>
              <c:f>データシート!$A$35</c:f>
              <c:strCache>
                <c:ptCount val="1"/>
                <c:pt idx="0">
                  <c:v>上水道事業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7.69</c:v>
                </c:pt>
                <c:pt idx="2">
                  <c:v>#N/A</c:v>
                </c:pt>
                <c:pt idx="3">
                  <c:v>8.81</c:v>
                </c:pt>
                <c:pt idx="4">
                  <c:v>#N/A</c:v>
                </c:pt>
                <c:pt idx="5">
                  <c:v>9.68</c:v>
                </c:pt>
                <c:pt idx="6">
                  <c:v>#N/A</c:v>
                </c:pt>
                <c:pt idx="7">
                  <c:v>9.8699999999999992</c:v>
                </c:pt>
                <c:pt idx="8">
                  <c:v>#N/A</c:v>
                </c:pt>
                <c:pt idx="9">
                  <c:v>9.91</c:v>
                </c:pt>
              </c:numCache>
            </c:numRef>
          </c:val>
          <c:extLst>
            <c:ext xmlns:c16="http://schemas.microsoft.com/office/drawing/2014/chart" uri="{C3380CC4-5D6E-409C-BE32-E72D297353CC}">
              <c16:uniqueId val="{00000008-D7E1-4D36-BE03-F134F38BE882}"/>
            </c:ext>
          </c:extLst>
        </c:ser>
        <c:ser>
          <c:idx val="9"/>
          <c:order val="9"/>
          <c:tx>
            <c:strRef>
              <c:f>データシート!$A$36</c:f>
              <c:strCache>
                <c:ptCount val="1"/>
                <c:pt idx="0">
                  <c:v>天草四郎メモリアルホール特別会計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0.01</c:v>
                </c:pt>
                <c:pt idx="1">
                  <c:v>#N/A</c:v>
                </c:pt>
                <c:pt idx="2">
                  <c:v>#N/A</c:v>
                </c:pt>
                <c:pt idx="3">
                  <c:v>0.03</c:v>
                </c:pt>
                <c:pt idx="4">
                  <c:v>#N/A</c:v>
                </c:pt>
                <c:pt idx="5">
                  <c:v>0.02</c:v>
                </c:pt>
                <c:pt idx="6">
                  <c:v>#N/A</c:v>
                </c:pt>
                <c:pt idx="7">
                  <c:v>0</c:v>
                </c:pt>
                <c:pt idx="8">
                  <c:v>#N/A</c:v>
                </c:pt>
                <c:pt idx="9">
                  <c:v>0</c:v>
                </c:pt>
              </c:numCache>
            </c:numRef>
          </c:val>
          <c:extLst>
            <c:ext xmlns:c16="http://schemas.microsoft.com/office/drawing/2014/chart" uri="{C3380CC4-5D6E-409C-BE32-E72D297353CC}">
              <c16:uniqueId val="{00000009-D7E1-4D36-BE03-F134F38BE882}"/>
            </c:ext>
          </c:extLst>
        </c:ser>
        <c:dLbls>
          <c:showLegendKey val="0"/>
          <c:showVal val="0"/>
          <c:showCatName val="0"/>
          <c:showSerName val="0"/>
          <c:showPercent val="0"/>
          <c:showBubbleSize val="0"/>
        </c:dLbls>
        <c:gapWidth val="150"/>
        <c:overlap val="100"/>
        <c:axId val="248747520"/>
        <c:axId val="248749056"/>
      </c:barChart>
      <c:catAx>
        <c:axId val="248747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8749056"/>
        <c:crosses val="autoZero"/>
        <c:auto val="1"/>
        <c:lblAlgn val="ctr"/>
        <c:lblOffset val="100"/>
        <c:tickLblSkip val="1"/>
        <c:tickMarkSkip val="1"/>
        <c:noMultiLvlLbl val="0"/>
      </c:catAx>
      <c:valAx>
        <c:axId val="248749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8747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25E-2"/>
          <c:y val="8.7976539589442848E-2"/>
          <c:w val="0.90356317136844133"/>
          <c:h val="0.639296187683285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1809</c:v>
                </c:pt>
                <c:pt idx="5">
                  <c:v>1778</c:v>
                </c:pt>
                <c:pt idx="8">
                  <c:v>1758</c:v>
                </c:pt>
                <c:pt idx="11">
                  <c:v>1813</c:v>
                </c:pt>
                <c:pt idx="14">
                  <c:v>2112</c:v>
                </c:pt>
              </c:numCache>
            </c:numRef>
          </c:val>
          <c:extLst>
            <c:ext xmlns:c16="http://schemas.microsoft.com/office/drawing/2014/chart" uri="{C3380CC4-5D6E-409C-BE32-E72D297353CC}">
              <c16:uniqueId val="{00000000-8895-434B-BCAC-F1E355398E4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895-434B-BCAC-F1E355398E4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6</c:v>
                </c:pt>
                <c:pt idx="6">
                  <c:v>5</c:v>
                </c:pt>
                <c:pt idx="9">
                  <c:v>6</c:v>
                </c:pt>
                <c:pt idx="12">
                  <c:v>0</c:v>
                </c:pt>
              </c:numCache>
            </c:numRef>
          </c:val>
          <c:extLst>
            <c:ext xmlns:c16="http://schemas.microsoft.com/office/drawing/2014/chart" uri="{C3380CC4-5D6E-409C-BE32-E72D297353CC}">
              <c16:uniqueId val="{00000002-8895-434B-BCAC-F1E355398E4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268</c:v>
                </c:pt>
                <c:pt idx="3">
                  <c:v>121</c:v>
                </c:pt>
                <c:pt idx="6">
                  <c:v>84</c:v>
                </c:pt>
                <c:pt idx="9">
                  <c:v>79</c:v>
                </c:pt>
                <c:pt idx="12">
                  <c:v>75</c:v>
                </c:pt>
              </c:numCache>
            </c:numRef>
          </c:val>
          <c:extLst>
            <c:ext xmlns:c16="http://schemas.microsoft.com/office/drawing/2014/chart" uri="{C3380CC4-5D6E-409C-BE32-E72D297353CC}">
              <c16:uniqueId val="{00000003-8895-434B-BCAC-F1E355398E4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442</c:v>
                </c:pt>
                <c:pt idx="3">
                  <c:v>449</c:v>
                </c:pt>
                <c:pt idx="6">
                  <c:v>418</c:v>
                </c:pt>
                <c:pt idx="9">
                  <c:v>442</c:v>
                </c:pt>
                <c:pt idx="12">
                  <c:v>436</c:v>
                </c:pt>
              </c:numCache>
            </c:numRef>
          </c:val>
          <c:extLst>
            <c:ext xmlns:c16="http://schemas.microsoft.com/office/drawing/2014/chart" uri="{C3380CC4-5D6E-409C-BE32-E72D297353CC}">
              <c16:uniqueId val="{00000004-8895-434B-BCAC-F1E355398E4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895-434B-BCAC-F1E355398E4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895-434B-BCAC-F1E355398E4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2361</c:v>
                </c:pt>
                <c:pt idx="3">
                  <c:v>2436</c:v>
                </c:pt>
                <c:pt idx="6">
                  <c:v>2476</c:v>
                </c:pt>
                <c:pt idx="9">
                  <c:v>2510</c:v>
                </c:pt>
                <c:pt idx="12">
                  <c:v>2720</c:v>
                </c:pt>
              </c:numCache>
            </c:numRef>
          </c:val>
          <c:extLst>
            <c:ext xmlns:c16="http://schemas.microsoft.com/office/drawing/2014/chart" uri="{C3380CC4-5D6E-409C-BE32-E72D297353CC}">
              <c16:uniqueId val="{00000007-8895-434B-BCAC-F1E355398E45}"/>
            </c:ext>
          </c:extLst>
        </c:ser>
        <c:dLbls>
          <c:showLegendKey val="0"/>
          <c:showVal val="0"/>
          <c:showCatName val="0"/>
          <c:showSerName val="0"/>
          <c:showPercent val="0"/>
          <c:showBubbleSize val="0"/>
        </c:dLbls>
        <c:gapWidth val="100"/>
        <c:overlap val="100"/>
        <c:axId val="250013952"/>
        <c:axId val="2500570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1267</c:v>
                </c:pt>
                <c:pt idx="2">
                  <c:v>#N/A</c:v>
                </c:pt>
                <c:pt idx="3">
                  <c:v>#N/A</c:v>
                </c:pt>
                <c:pt idx="4">
                  <c:v>1234</c:v>
                </c:pt>
                <c:pt idx="5">
                  <c:v>#N/A</c:v>
                </c:pt>
                <c:pt idx="6">
                  <c:v>#N/A</c:v>
                </c:pt>
                <c:pt idx="7">
                  <c:v>1225</c:v>
                </c:pt>
                <c:pt idx="8">
                  <c:v>#N/A</c:v>
                </c:pt>
                <c:pt idx="9">
                  <c:v>#N/A</c:v>
                </c:pt>
                <c:pt idx="10">
                  <c:v>1224</c:v>
                </c:pt>
                <c:pt idx="11">
                  <c:v>#N/A</c:v>
                </c:pt>
                <c:pt idx="12">
                  <c:v>#N/A</c:v>
                </c:pt>
                <c:pt idx="13">
                  <c:v>1119</c:v>
                </c:pt>
                <c:pt idx="14">
                  <c:v>#N/A</c:v>
                </c:pt>
              </c:numCache>
            </c:numRef>
          </c:val>
          <c:smooth val="0"/>
          <c:extLst>
            <c:ext xmlns:c16="http://schemas.microsoft.com/office/drawing/2014/chart" uri="{C3380CC4-5D6E-409C-BE32-E72D297353CC}">
              <c16:uniqueId val="{00000008-8895-434B-BCAC-F1E355398E45}"/>
            </c:ext>
          </c:extLst>
        </c:ser>
        <c:dLbls>
          <c:showLegendKey val="0"/>
          <c:showVal val="0"/>
          <c:showCatName val="0"/>
          <c:showSerName val="0"/>
          <c:showPercent val="0"/>
          <c:showBubbleSize val="0"/>
        </c:dLbls>
        <c:marker val="1"/>
        <c:smooth val="0"/>
        <c:axId val="250013952"/>
        <c:axId val="250057088"/>
      </c:lineChart>
      <c:catAx>
        <c:axId val="250013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0057088"/>
        <c:crosses val="autoZero"/>
        <c:auto val="1"/>
        <c:lblAlgn val="ctr"/>
        <c:lblOffset val="100"/>
        <c:tickLblSkip val="1"/>
        <c:tickMarkSkip val="1"/>
        <c:noMultiLvlLbl val="0"/>
      </c:catAx>
      <c:valAx>
        <c:axId val="2500570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0013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29"/>
          <c:h val="0.589182127738553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15861</c:v>
                </c:pt>
                <c:pt idx="5">
                  <c:v>13580</c:v>
                </c:pt>
                <c:pt idx="8">
                  <c:v>15964</c:v>
                </c:pt>
                <c:pt idx="11">
                  <c:v>16695</c:v>
                </c:pt>
                <c:pt idx="14">
                  <c:v>15691</c:v>
                </c:pt>
              </c:numCache>
            </c:numRef>
          </c:val>
          <c:extLst>
            <c:ext xmlns:c16="http://schemas.microsoft.com/office/drawing/2014/chart" uri="{C3380CC4-5D6E-409C-BE32-E72D297353CC}">
              <c16:uniqueId val="{00000000-C37B-4309-8A6E-E7B42B57D26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c:v>
                </c:pt>
                <c:pt idx="5">
                  <c:v>18</c:v>
                </c:pt>
                <c:pt idx="8">
                  <c:v>17</c:v>
                </c:pt>
                <c:pt idx="11">
                  <c:v>213</c:v>
                </c:pt>
                <c:pt idx="14">
                  <c:v>201</c:v>
                </c:pt>
              </c:numCache>
            </c:numRef>
          </c:val>
          <c:extLst>
            <c:ext xmlns:c16="http://schemas.microsoft.com/office/drawing/2014/chart" uri="{C3380CC4-5D6E-409C-BE32-E72D297353CC}">
              <c16:uniqueId val="{00000001-C37B-4309-8A6E-E7B42B57D26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3653</c:v>
                </c:pt>
                <c:pt idx="5">
                  <c:v>4360</c:v>
                </c:pt>
                <c:pt idx="8">
                  <c:v>4604</c:v>
                </c:pt>
                <c:pt idx="11">
                  <c:v>6067</c:v>
                </c:pt>
                <c:pt idx="14">
                  <c:v>5707</c:v>
                </c:pt>
              </c:numCache>
            </c:numRef>
          </c:val>
          <c:extLst>
            <c:ext xmlns:c16="http://schemas.microsoft.com/office/drawing/2014/chart" uri="{C3380CC4-5D6E-409C-BE32-E72D297353CC}">
              <c16:uniqueId val="{00000002-C37B-4309-8A6E-E7B42B57D26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37B-4309-8A6E-E7B42B57D26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37B-4309-8A6E-E7B42B57D26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37B-4309-8A6E-E7B42B57D26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2989</c:v>
                </c:pt>
                <c:pt idx="3">
                  <c:v>2174</c:v>
                </c:pt>
                <c:pt idx="6">
                  <c:v>2108</c:v>
                </c:pt>
                <c:pt idx="9">
                  <c:v>1612</c:v>
                </c:pt>
                <c:pt idx="12">
                  <c:v>1345</c:v>
                </c:pt>
              </c:numCache>
            </c:numRef>
          </c:val>
          <c:extLst>
            <c:ext xmlns:c16="http://schemas.microsoft.com/office/drawing/2014/chart" uri="{C3380CC4-5D6E-409C-BE32-E72D297353CC}">
              <c16:uniqueId val="{00000006-C37B-4309-8A6E-E7B42B57D26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405</c:v>
                </c:pt>
                <c:pt idx="3">
                  <c:v>313</c:v>
                </c:pt>
                <c:pt idx="6">
                  <c:v>255</c:v>
                </c:pt>
                <c:pt idx="9">
                  <c:v>203</c:v>
                </c:pt>
                <c:pt idx="12">
                  <c:v>155</c:v>
                </c:pt>
              </c:numCache>
            </c:numRef>
          </c:val>
          <c:extLst>
            <c:ext xmlns:c16="http://schemas.microsoft.com/office/drawing/2014/chart" uri="{C3380CC4-5D6E-409C-BE32-E72D297353CC}">
              <c16:uniqueId val="{00000007-C37B-4309-8A6E-E7B42B57D26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4594</c:v>
                </c:pt>
                <c:pt idx="3">
                  <c:v>4613</c:v>
                </c:pt>
                <c:pt idx="6">
                  <c:v>4736</c:v>
                </c:pt>
                <c:pt idx="9">
                  <c:v>4313</c:v>
                </c:pt>
                <c:pt idx="12">
                  <c:v>4002</c:v>
                </c:pt>
              </c:numCache>
            </c:numRef>
          </c:val>
          <c:extLst>
            <c:ext xmlns:c16="http://schemas.microsoft.com/office/drawing/2014/chart" uri="{C3380CC4-5D6E-409C-BE32-E72D297353CC}">
              <c16:uniqueId val="{00000008-C37B-4309-8A6E-E7B42B57D26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c:v>
                </c:pt>
                <c:pt idx="3">
                  <c:v>7</c:v>
                </c:pt>
                <c:pt idx="6">
                  <c:v>3</c:v>
                </c:pt>
                <c:pt idx="9">
                  <c:v>1</c:v>
                </c:pt>
                <c:pt idx="12">
                  <c:v>0</c:v>
                </c:pt>
              </c:numCache>
            </c:numRef>
          </c:val>
          <c:extLst>
            <c:ext xmlns:c16="http://schemas.microsoft.com/office/drawing/2014/chart" uri="{C3380CC4-5D6E-409C-BE32-E72D297353CC}">
              <c16:uniqueId val="{00000009-C37B-4309-8A6E-E7B42B57D26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19869</c:v>
                </c:pt>
                <c:pt idx="3">
                  <c:v>19331</c:v>
                </c:pt>
                <c:pt idx="6">
                  <c:v>19049</c:v>
                </c:pt>
                <c:pt idx="9">
                  <c:v>19614</c:v>
                </c:pt>
                <c:pt idx="12">
                  <c:v>17827</c:v>
                </c:pt>
              </c:numCache>
            </c:numRef>
          </c:val>
          <c:extLst>
            <c:ext xmlns:c16="http://schemas.microsoft.com/office/drawing/2014/chart" uri="{C3380CC4-5D6E-409C-BE32-E72D297353CC}">
              <c16:uniqueId val="{0000000A-C37B-4309-8A6E-E7B42B57D26B}"/>
            </c:ext>
          </c:extLst>
        </c:ser>
        <c:dLbls>
          <c:showLegendKey val="0"/>
          <c:showVal val="0"/>
          <c:showCatName val="0"/>
          <c:showSerName val="0"/>
          <c:showPercent val="0"/>
          <c:showBubbleSize val="0"/>
        </c:dLbls>
        <c:gapWidth val="100"/>
        <c:overlap val="100"/>
        <c:axId val="250244096"/>
        <c:axId val="250270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8365</c:v>
                </c:pt>
                <c:pt idx="2">
                  <c:v>#N/A</c:v>
                </c:pt>
                <c:pt idx="3">
                  <c:v>#N/A</c:v>
                </c:pt>
                <c:pt idx="4">
                  <c:v>8479</c:v>
                </c:pt>
                <c:pt idx="5">
                  <c:v>#N/A</c:v>
                </c:pt>
                <c:pt idx="6">
                  <c:v>#N/A</c:v>
                </c:pt>
                <c:pt idx="7">
                  <c:v>5565</c:v>
                </c:pt>
                <c:pt idx="8">
                  <c:v>#N/A</c:v>
                </c:pt>
                <c:pt idx="9">
                  <c:v>#N/A</c:v>
                </c:pt>
                <c:pt idx="10">
                  <c:v>2769</c:v>
                </c:pt>
                <c:pt idx="11">
                  <c:v>#N/A</c:v>
                </c:pt>
                <c:pt idx="12">
                  <c:v>#N/A</c:v>
                </c:pt>
                <c:pt idx="13">
                  <c:v>1730</c:v>
                </c:pt>
                <c:pt idx="14">
                  <c:v>#N/A</c:v>
                </c:pt>
              </c:numCache>
            </c:numRef>
          </c:val>
          <c:smooth val="0"/>
          <c:extLst>
            <c:ext xmlns:c16="http://schemas.microsoft.com/office/drawing/2014/chart" uri="{C3380CC4-5D6E-409C-BE32-E72D297353CC}">
              <c16:uniqueId val="{0000000B-C37B-4309-8A6E-E7B42B57D26B}"/>
            </c:ext>
          </c:extLst>
        </c:ser>
        <c:dLbls>
          <c:showLegendKey val="0"/>
          <c:showVal val="0"/>
          <c:showCatName val="0"/>
          <c:showSerName val="0"/>
          <c:showPercent val="0"/>
          <c:showBubbleSize val="0"/>
        </c:dLbls>
        <c:marker val="1"/>
        <c:smooth val="0"/>
        <c:axId val="250244096"/>
        <c:axId val="250270848"/>
      </c:lineChart>
      <c:catAx>
        <c:axId val="250244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0270848"/>
        <c:crosses val="autoZero"/>
        <c:auto val="1"/>
        <c:lblAlgn val="ctr"/>
        <c:lblOffset val="100"/>
        <c:tickLblSkip val="1"/>
        <c:tickMarkSkip val="1"/>
        <c:noMultiLvlLbl val="0"/>
      </c:catAx>
      <c:valAx>
        <c:axId val="250270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0244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熊本県上天草市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29,746
29,670
126.91
19,606,187
18,675,045
859,048
11,102,067
17,827,480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19.2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年度から同じ数値であり、類似団体よりも</a:t>
          </a:r>
          <a:r>
            <a:rPr kumimoji="1" lang="en-US" altLang="ja-JP" sz="1300">
              <a:latin typeface="ＭＳ Ｐゴシック"/>
            </a:rPr>
            <a:t>0.16</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公共施設使用料や手数料の見直しや、全庁的な徴収実務の向上に取り組み徴収強化を目指すとともに、地域活性化に直結する農林水産業者等の</a:t>
          </a:r>
          <a:r>
            <a:rPr kumimoji="1" lang="en-US" altLang="ja-JP" sz="1300">
              <a:latin typeface="ＭＳ Ｐゴシック"/>
            </a:rPr>
            <a:t>6</a:t>
          </a:r>
          <a:r>
            <a:rPr kumimoji="1" lang="ja-JP" altLang="en-US" sz="1300">
              <a:latin typeface="ＭＳ Ｐゴシック"/>
            </a:rPr>
            <a:t>次産業化支援や、主たる産業である第</a:t>
          </a:r>
          <a:r>
            <a:rPr kumimoji="1" lang="en-US" altLang="ja-JP" sz="1300">
              <a:latin typeface="ＭＳ Ｐゴシック"/>
            </a:rPr>
            <a:t>3</a:t>
          </a:r>
          <a:r>
            <a:rPr kumimoji="1" lang="ja-JP" altLang="en-US" sz="1300">
              <a:latin typeface="ＭＳ Ｐゴシック"/>
            </a:rPr>
            <a:t>次産業のテコ入れをおこない市民所得の向上を図ることで自主財源の拡充につなげる。</a:t>
          </a:r>
          <a:endParaRPr kumimoji="1" lang="en-US" altLang="ja-JP" sz="1300">
            <a:latin typeface="ＭＳ Ｐゴシック"/>
          </a:endParaRPr>
        </a:p>
        <a:p>
          <a:r>
            <a:rPr kumimoji="1" lang="ja-JP" altLang="en-US" sz="1300">
              <a:latin typeface="ＭＳ Ｐゴシック"/>
            </a:rPr>
            <a:t>また、資金運用の推進を図るため、指針等の策定に早期着手する。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144992</xdr:rowOff>
    </xdr:from>
    <xdr:to>
      <xdr:col>7</xdr:col>
      <xdr:colOff>152400</xdr:colOff>
      <xdr:row>44</xdr:row>
      <xdr:rowOff>144992</xdr:rowOff>
    </xdr:to>
    <xdr:cxnSp macro="">
      <xdr:nvCxnSpPr>
        <xdr:cNvPr id="67" name="直線コネクタ 66"/>
        <xdr:cNvCxnSpPr/>
      </xdr:nvCxnSpPr>
      <xdr:spPr>
        <a:xfrm>
          <a:off x="4114800" y="76887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144992</xdr:rowOff>
    </xdr:from>
    <xdr:to>
      <xdr:col>6</xdr:col>
      <xdr:colOff>0</xdr:colOff>
      <xdr:row>44</xdr:row>
      <xdr:rowOff>144992</xdr:rowOff>
    </xdr:to>
    <xdr:cxnSp macro="">
      <xdr:nvCxnSpPr>
        <xdr:cNvPr id="70" name="直線コネクタ 69"/>
        <xdr:cNvCxnSpPr/>
      </xdr:nvCxnSpPr>
      <xdr:spPr>
        <a:xfrm>
          <a:off x="3225800" y="76887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144992</xdr:rowOff>
    </xdr:to>
    <xdr:cxnSp macro="">
      <xdr:nvCxnSpPr>
        <xdr:cNvPr id="73" name="直線コネクタ 72"/>
        <xdr:cNvCxnSpPr/>
      </xdr:nvCxnSpPr>
      <xdr:spPr>
        <a:xfrm>
          <a:off x="2336800" y="766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104775</xdr:rowOff>
    </xdr:from>
    <xdr:to>
      <xdr:col>3</xdr:col>
      <xdr:colOff>279400</xdr:colOff>
      <xdr:row>44</xdr:row>
      <xdr:rowOff>124883</xdr:rowOff>
    </xdr:to>
    <xdr:cxnSp macro="">
      <xdr:nvCxnSpPr>
        <xdr:cNvPr id="76" name="直線コネクタ 75"/>
        <xdr:cNvCxnSpPr/>
      </xdr:nvCxnSpPr>
      <xdr:spPr>
        <a:xfrm>
          <a:off x="1447800" y="76485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94192</xdr:rowOff>
    </xdr:from>
    <xdr:to>
      <xdr:col>7</xdr:col>
      <xdr:colOff>203200</xdr:colOff>
      <xdr:row>45</xdr:row>
      <xdr:rowOff>24342</xdr:rowOff>
    </xdr:to>
    <xdr:sp macro="" textlink="">
      <xdr:nvSpPr>
        <xdr:cNvPr id="86" name="円/楕円 85"/>
        <xdr:cNvSpPr/>
      </xdr:nvSpPr>
      <xdr:spPr>
        <a:xfrm>
          <a:off x="49022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66269</xdr:rowOff>
    </xdr:from>
    <xdr:ext cx="762000" cy="259045"/>
    <xdr:sp macro="" textlink="">
      <xdr:nvSpPr>
        <xdr:cNvPr id="87" name="財政力該当値テキスト"/>
        <xdr:cNvSpPr txBox="1"/>
      </xdr:nvSpPr>
      <xdr:spPr>
        <a:xfrm>
          <a:off x="5041900" y="761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94192</xdr:rowOff>
    </xdr:from>
    <xdr:to>
      <xdr:col>6</xdr:col>
      <xdr:colOff>50800</xdr:colOff>
      <xdr:row>45</xdr:row>
      <xdr:rowOff>24342</xdr:rowOff>
    </xdr:to>
    <xdr:sp macro="" textlink="">
      <xdr:nvSpPr>
        <xdr:cNvPr id="88" name="円/楕円 87"/>
        <xdr:cNvSpPr/>
      </xdr:nvSpPr>
      <xdr:spPr>
        <a:xfrm>
          <a:off x="4064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9119</xdr:rowOff>
    </xdr:from>
    <xdr:ext cx="736600" cy="259045"/>
    <xdr:sp macro="" textlink="">
      <xdr:nvSpPr>
        <xdr:cNvPr id="89" name="テキスト ボックス 88"/>
        <xdr:cNvSpPr txBox="1"/>
      </xdr:nvSpPr>
      <xdr:spPr>
        <a:xfrm>
          <a:off x="3733800" y="7724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94192</xdr:rowOff>
    </xdr:from>
    <xdr:to>
      <xdr:col>4</xdr:col>
      <xdr:colOff>533400</xdr:colOff>
      <xdr:row>45</xdr:row>
      <xdr:rowOff>24342</xdr:rowOff>
    </xdr:to>
    <xdr:sp macro="" textlink="">
      <xdr:nvSpPr>
        <xdr:cNvPr id="90" name="円/楕円 89"/>
        <xdr:cNvSpPr/>
      </xdr:nvSpPr>
      <xdr:spPr>
        <a:xfrm>
          <a:off x="3175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9119</xdr:rowOff>
    </xdr:from>
    <xdr:ext cx="762000" cy="259045"/>
    <xdr:sp macro="" textlink="">
      <xdr:nvSpPr>
        <xdr:cNvPr id="91" name="テキスト ボックス 90"/>
        <xdr:cNvSpPr txBox="1"/>
      </xdr:nvSpPr>
      <xdr:spPr>
        <a:xfrm>
          <a:off x="2844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2" name="円/楕円 91"/>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3" name="テキスト ボックス 92"/>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53975</xdr:rowOff>
    </xdr:from>
    <xdr:to>
      <xdr:col>2</xdr:col>
      <xdr:colOff>127000</xdr:colOff>
      <xdr:row>44</xdr:row>
      <xdr:rowOff>155575</xdr:rowOff>
    </xdr:to>
    <xdr:sp macro="" textlink="">
      <xdr:nvSpPr>
        <xdr:cNvPr id="94" name="円/楕円 93"/>
        <xdr:cNvSpPr/>
      </xdr:nvSpPr>
      <xdr:spPr>
        <a:xfrm>
          <a:off x="1397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140352</xdr:rowOff>
    </xdr:from>
    <xdr:ext cx="762000" cy="259045"/>
    <xdr:sp macro="" textlink="">
      <xdr:nvSpPr>
        <xdr:cNvPr id="95" name="テキスト ボックス 94"/>
        <xdr:cNvSpPr txBox="1"/>
      </xdr:nvSpPr>
      <xdr:spPr>
        <a:xfrm>
          <a:off x="1066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3.0</a:t>
          </a:r>
          <a:r>
            <a:rPr kumimoji="1" lang="ja-JP" altLang="en-US" sz="1300">
              <a:latin typeface="ＭＳ Ｐゴシック"/>
            </a:rPr>
            <a:t>ポイント悪化しており、類似団体と比較して</a:t>
          </a:r>
          <a:r>
            <a:rPr kumimoji="1" lang="en-US" altLang="ja-JP" sz="1300">
              <a:latin typeface="ＭＳ Ｐゴシック"/>
            </a:rPr>
            <a:t>2.2</a:t>
          </a:r>
          <a:r>
            <a:rPr kumimoji="1" lang="ja-JP" altLang="en-US" sz="1300">
              <a:latin typeface="ＭＳ Ｐゴシック"/>
            </a:rPr>
            <a:t>ポイント、県内平均と比較すると</a:t>
          </a:r>
          <a:r>
            <a:rPr kumimoji="1" lang="en-US" altLang="ja-JP" sz="1300">
              <a:latin typeface="ＭＳ Ｐゴシック"/>
            </a:rPr>
            <a:t>2.7</a:t>
          </a:r>
          <a:r>
            <a:rPr kumimoji="1" lang="ja-JP" altLang="en-US" sz="1300">
              <a:latin typeface="ＭＳ Ｐゴシック"/>
            </a:rPr>
            <a:t>ポイントそれぞれ下回っている。</a:t>
          </a:r>
          <a:endParaRPr kumimoji="1" lang="en-US" altLang="ja-JP" sz="1300">
            <a:latin typeface="ＭＳ Ｐゴシック"/>
          </a:endParaRPr>
        </a:p>
        <a:p>
          <a:r>
            <a:rPr kumimoji="1" lang="ja-JP" altLang="en-US" sz="1300">
              <a:latin typeface="ＭＳ Ｐゴシック"/>
            </a:rPr>
            <a:t>　給与改定を行ったことが影響し、人件費が増加したこと、及び公債費の増加が悪化の主要因になっている。</a:t>
          </a:r>
          <a:endParaRPr kumimoji="1" lang="en-US" altLang="ja-JP" sz="1300">
            <a:latin typeface="ＭＳ Ｐゴシック"/>
          </a:endParaRPr>
        </a:p>
        <a:p>
          <a:r>
            <a:rPr kumimoji="1" lang="ja-JP" altLang="en-US" sz="1300">
              <a:latin typeface="ＭＳ Ｐゴシック"/>
            </a:rPr>
            <a:t>　今後は、国や他団体の情勢を参考にした給与改定や、組織や事務の見直しをおこない適正な人員配置による人件費の抑制を図る。また、公債費については、真に必要な事業に限り地方債を起こすことにより、今後の軽減を図る。</a:t>
          </a:r>
        </a:p>
        <a:p>
          <a:r>
            <a:rPr kumimoji="1" lang="ja-JP" altLang="en-US" sz="1300">
              <a:latin typeface="ＭＳ Ｐゴシック"/>
            </a:rPr>
            <a:t>　今後も地方財政計画を注視しながら第</a:t>
          </a:r>
          <a:r>
            <a:rPr kumimoji="1" lang="en-US" altLang="ja-JP" sz="1300">
              <a:latin typeface="ＭＳ Ｐゴシック"/>
            </a:rPr>
            <a:t>3</a:t>
          </a:r>
          <a:r>
            <a:rPr kumimoji="1" lang="ja-JP" altLang="en-US" sz="1300">
              <a:latin typeface="ＭＳ Ｐゴシック"/>
            </a:rPr>
            <a:t>次財政計画に沿って歳出抑制を図り、適正な水準となるよう努めたい。</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138249</xdr:rowOff>
    </xdr:from>
    <xdr:to>
      <xdr:col>7</xdr:col>
      <xdr:colOff>152400</xdr:colOff>
      <xdr:row>60</xdr:row>
      <xdr:rowOff>70213</xdr:rowOff>
    </xdr:to>
    <xdr:cxnSp macro="">
      <xdr:nvCxnSpPr>
        <xdr:cNvPr id="132" name="直線コネクタ 131"/>
        <xdr:cNvCxnSpPr/>
      </xdr:nvCxnSpPr>
      <xdr:spPr>
        <a:xfrm>
          <a:off x="4114800" y="10253799"/>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138249</xdr:rowOff>
    </xdr:from>
    <xdr:to>
      <xdr:col>6</xdr:col>
      <xdr:colOff>0</xdr:colOff>
      <xdr:row>60</xdr:row>
      <xdr:rowOff>28847</xdr:rowOff>
    </xdr:to>
    <xdr:cxnSp macro="">
      <xdr:nvCxnSpPr>
        <xdr:cNvPr id="135" name="直線コネクタ 134"/>
        <xdr:cNvCxnSpPr/>
      </xdr:nvCxnSpPr>
      <xdr:spPr>
        <a:xfrm flipV="1">
          <a:off x="3225800" y="10253799"/>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15059</xdr:rowOff>
    </xdr:from>
    <xdr:to>
      <xdr:col>4</xdr:col>
      <xdr:colOff>482600</xdr:colOff>
      <xdr:row>60</xdr:row>
      <xdr:rowOff>28847</xdr:rowOff>
    </xdr:to>
    <xdr:cxnSp macro="">
      <xdr:nvCxnSpPr>
        <xdr:cNvPr id="138" name="直線コネクタ 137"/>
        <xdr:cNvCxnSpPr/>
      </xdr:nvCxnSpPr>
      <xdr:spPr>
        <a:xfrm>
          <a:off x="2336800" y="10302059"/>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168366</xdr:rowOff>
    </xdr:from>
    <xdr:to>
      <xdr:col>3</xdr:col>
      <xdr:colOff>279400</xdr:colOff>
      <xdr:row>60</xdr:row>
      <xdr:rowOff>15059</xdr:rowOff>
    </xdr:to>
    <xdr:cxnSp macro="">
      <xdr:nvCxnSpPr>
        <xdr:cNvPr id="141" name="直線コネクタ 140"/>
        <xdr:cNvCxnSpPr/>
      </xdr:nvCxnSpPr>
      <xdr:spPr>
        <a:xfrm>
          <a:off x="1447800" y="10112466"/>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19413</xdr:rowOff>
    </xdr:from>
    <xdr:to>
      <xdr:col>7</xdr:col>
      <xdr:colOff>203200</xdr:colOff>
      <xdr:row>60</xdr:row>
      <xdr:rowOff>121013</xdr:rowOff>
    </xdr:to>
    <xdr:sp macro="" textlink="">
      <xdr:nvSpPr>
        <xdr:cNvPr id="151" name="円/楕円 150"/>
        <xdr:cNvSpPr/>
      </xdr:nvSpPr>
      <xdr:spPr>
        <a:xfrm>
          <a:off x="4902200" y="1030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162940</xdr:rowOff>
    </xdr:from>
    <xdr:ext cx="762000" cy="259045"/>
    <xdr:sp macro="" textlink="">
      <xdr:nvSpPr>
        <xdr:cNvPr id="152" name="財政構造の弾力性該当値テキスト"/>
        <xdr:cNvSpPr txBox="1"/>
      </xdr:nvSpPr>
      <xdr:spPr>
        <a:xfrm>
          <a:off x="5041900" y="1027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87449</xdr:rowOff>
    </xdr:from>
    <xdr:to>
      <xdr:col>6</xdr:col>
      <xdr:colOff>50800</xdr:colOff>
      <xdr:row>60</xdr:row>
      <xdr:rowOff>17599</xdr:rowOff>
    </xdr:to>
    <xdr:sp macro="" textlink="">
      <xdr:nvSpPr>
        <xdr:cNvPr id="153" name="円/楕円 152"/>
        <xdr:cNvSpPr/>
      </xdr:nvSpPr>
      <xdr:spPr>
        <a:xfrm>
          <a:off x="4064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2376</xdr:rowOff>
    </xdr:from>
    <xdr:ext cx="736600" cy="259045"/>
    <xdr:sp macro="" textlink="">
      <xdr:nvSpPr>
        <xdr:cNvPr id="154" name="テキスト ボックス 153"/>
        <xdr:cNvSpPr txBox="1"/>
      </xdr:nvSpPr>
      <xdr:spPr>
        <a:xfrm>
          <a:off x="3733800" y="102893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149497</xdr:rowOff>
    </xdr:from>
    <xdr:to>
      <xdr:col>4</xdr:col>
      <xdr:colOff>533400</xdr:colOff>
      <xdr:row>60</xdr:row>
      <xdr:rowOff>79647</xdr:rowOff>
    </xdr:to>
    <xdr:sp macro="" textlink="">
      <xdr:nvSpPr>
        <xdr:cNvPr id="155" name="円/楕円 154"/>
        <xdr:cNvSpPr/>
      </xdr:nvSpPr>
      <xdr:spPr>
        <a:xfrm>
          <a:off x="3175000" y="1026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64424</xdr:rowOff>
    </xdr:from>
    <xdr:ext cx="762000" cy="259045"/>
    <xdr:sp macro="" textlink="">
      <xdr:nvSpPr>
        <xdr:cNvPr id="156" name="テキスト ボックス 155"/>
        <xdr:cNvSpPr txBox="1"/>
      </xdr:nvSpPr>
      <xdr:spPr>
        <a:xfrm>
          <a:off x="2844800" y="1035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135709</xdr:rowOff>
    </xdr:from>
    <xdr:to>
      <xdr:col>3</xdr:col>
      <xdr:colOff>330200</xdr:colOff>
      <xdr:row>60</xdr:row>
      <xdr:rowOff>65859</xdr:rowOff>
    </xdr:to>
    <xdr:sp macro="" textlink="">
      <xdr:nvSpPr>
        <xdr:cNvPr id="157" name="円/楕円 156"/>
        <xdr:cNvSpPr/>
      </xdr:nvSpPr>
      <xdr:spPr>
        <a:xfrm>
          <a:off x="2286000" y="1025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50636</xdr:rowOff>
    </xdr:from>
    <xdr:ext cx="762000" cy="259045"/>
    <xdr:sp macro="" textlink="">
      <xdr:nvSpPr>
        <xdr:cNvPr id="158" name="テキスト ボックス 157"/>
        <xdr:cNvSpPr txBox="1"/>
      </xdr:nvSpPr>
      <xdr:spPr>
        <a:xfrm>
          <a:off x="1955800" y="10337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117566</xdr:rowOff>
    </xdr:from>
    <xdr:to>
      <xdr:col>2</xdr:col>
      <xdr:colOff>127000</xdr:colOff>
      <xdr:row>59</xdr:row>
      <xdr:rowOff>47716</xdr:rowOff>
    </xdr:to>
    <xdr:sp macro="" textlink="">
      <xdr:nvSpPr>
        <xdr:cNvPr id="159" name="円/楕円 158"/>
        <xdr:cNvSpPr/>
      </xdr:nvSpPr>
      <xdr:spPr>
        <a:xfrm>
          <a:off x="1397000" y="1006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57893</xdr:rowOff>
    </xdr:from>
    <xdr:ext cx="762000" cy="259045"/>
    <xdr:sp macro="" textlink="">
      <xdr:nvSpPr>
        <xdr:cNvPr id="160" name="テキスト ボックス 159"/>
        <xdr:cNvSpPr txBox="1"/>
      </xdr:nvSpPr>
      <xdr:spPr>
        <a:xfrm>
          <a:off x="1066800" y="983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[137,704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人件費・物件費においては、退職職員に対し新規採用職員の抑制、窓口業務の民間委託化により事務経費の削減を図っており、類似団体と比較して下回っている。しかし、</a:t>
          </a:r>
          <a:r>
            <a:rPr kumimoji="1" lang="en-US" altLang="ja-JP" sz="1300">
              <a:latin typeface="ＭＳ Ｐゴシック"/>
            </a:rPr>
            <a:t>4</a:t>
          </a:r>
          <a:r>
            <a:rPr kumimoji="1" lang="ja-JP" altLang="en-US" sz="1300">
              <a:latin typeface="ＭＳ Ｐゴシック"/>
            </a:rPr>
            <a:t>町合併により誕生した市であることから、同規模の被合併団体と比較すると公共施設が多いことから、今後、これらの維持管理に係る経費の増加が予想されることから、引続き定員適正化計画に基づき適正な人員配置をおこなうとともに、公共施設の統廃合や不急不要な事業等を見極めることで物件費の削減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140224</xdr:rowOff>
    </xdr:from>
    <xdr:to>
      <xdr:col>7</xdr:col>
      <xdr:colOff>152400</xdr:colOff>
      <xdr:row>82</xdr:row>
      <xdr:rowOff>154480</xdr:rowOff>
    </xdr:to>
    <xdr:cxnSp macro="">
      <xdr:nvCxnSpPr>
        <xdr:cNvPr id="192" name="直線コネクタ 191"/>
        <xdr:cNvCxnSpPr/>
      </xdr:nvCxnSpPr>
      <xdr:spPr>
        <a:xfrm>
          <a:off x="4114800" y="14199124"/>
          <a:ext cx="838200" cy="14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139256</xdr:rowOff>
    </xdr:from>
    <xdr:ext cx="762000" cy="259045"/>
    <xdr:sp macro="" textlink="">
      <xdr:nvSpPr>
        <xdr:cNvPr id="193" name="人件費・物件費等の状況平均値テキスト"/>
        <xdr:cNvSpPr txBox="1"/>
      </xdr:nvSpPr>
      <xdr:spPr>
        <a:xfrm>
          <a:off x="5041900" y="14198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140224</xdr:rowOff>
    </xdr:from>
    <xdr:to>
      <xdr:col>6</xdr:col>
      <xdr:colOff>0</xdr:colOff>
      <xdr:row>82</xdr:row>
      <xdr:rowOff>146720</xdr:rowOff>
    </xdr:to>
    <xdr:cxnSp macro="">
      <xdr:nvCxnSpPr>
        <xdr:cNvPr id="195" name="直線コネクタ 194"/>
        <xdr:cNvCxnSpPr/>
      </xdr:nvCxnSpPr>
      <xdr:spPr>
        <a:xfrm flipV="1">
          <a:off x="3225800" y="14199124"/>
          <a:ext cx="8890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146720</xdr:rowOff>
    </xdr:from>
    <xdr:to>
      <xdr:col>4</xdr:col>
      <xdr:colOff>482600</xdr:colOff>
      <xdr:row>82</xdr:row>
      <xdr:rowOff>161612</xdr:rowOff>
    </xdr:to>
    <xdr:cxnSp macro="">
      <xdr:nvCxnSpPr>
        <xdr:cNvPr id="198" name="直線コネクタ 197"/>
        <xdr:cNvCxnSpPr/>
      </xdr:nvCxnSpPr>
      <xdr:spPr>
        <a:xfrm flipV="1">
          <a:off x="2336800" y="14205620"/>
          <a:ext cx="889000" cy="1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130502</xdr:rowOff>
    </xdr:from>
    <xdr:to>
      <xdr:col>3</xdr:col>
      <xdr:colOff>279400</xdr:colOff>
      <xdr:row>82</xdr:row>
      <xdr:rowOff>161612</xdr:rowOff>
    </xdr:to>
    <xdr:cxnSp macro="">
      <xdr:nvCxnSpPr>
        <xdr:cNvPr id="201" name="直線コネクタ 200"/>
        <xdr:cNvCxnSpPr/>
      </xdr:nvCxnSpPr>
      <xdr:spPr>
        <a:xfrm>
          <a:off x="1447800" y="14189402"/>
          <a:ext cx="889000" cy="31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103680</xdr:rowOff>
    </xdr:from>
    <xdr:to>
      <xdr:col>7</xdr:col>
      <xdr:colOff>203200</xdr:colOff>
      <xdr:row>83</xdr:row>
      <xdr:rowOff>33830</xdr:rowOff>
    </xdr:to>
    <xdr:sp macro="" textlink="">
      <xdr:nvSpPr>
        <xdr:cNvPr id="211" name="円/楕円 210"/>
        <xdr:cNvSpPr/>
      </xdr:nvSpPr>
      <xdr:spPr>
        <a:xfrm>
          <a:off x="4902200" y="1416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24957</xdr:rowOff>
    </xdr:from>
    <xdr:ext cx="762000" cy="259045"/>
    <xdr:sp macro="" textlink="">
      <xdr:nvSpPr>
        <xdr:cNvPr id="212" name="人件費・物件費等の状況該当値テキスト"/>
        <xdr:cNvSpPr txBox="1"/>
      </xdr:nvSpPr>
      <xdr:spPr>
        <a:xfrm>
          <a:off x="5041900" y="140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137,704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89424</xdr:rowOff>
    </xdr:from>
    <xdr:to>
      <xdr:col>6</xdr:col>
      <xdr:colOff>50800</xdr:colOff>
      <xdr:row>83</xdr:row>
      <xdr:rowOff>19574</xdr:rowOff>
    </xdr:to>
    <xdr:sp macro="" textlink="">
      <xdr:nvSpPr>
        <xdr:cNvPr id="213" name="円/楕円 212"/>
        <xdr:cNvSpPr/>
      </xdr:nvSpPr>
      <xdr:spPr>
        <a:xfrm>
          <a:off x="4064000" y="1414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29751</xdr:rowOff>
    </xdr:from>
    <xdr:ext cx="736600" cy="259045"/>
    <xdr:sp macro="" textlink="">
      <xdr:nvSpPr>
        <xdr:cNvPr id="214" name="テキスト ボックス 213"/>
        <xdr:cNvSpPr txBox="1"/>
      </xdr:nvSpPr>
      <xdr:spPr>
        <a:xfrm>
          <a:off x="3733800" y="13917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131,796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95920</xdr:rowOff>
    </xdr:from>
    <xdr:to>
      <xdr:col>4</xdr:col>
      <xdr:colOff>533400</xdr:colOff>
      <xdr:row>83</xdr:row>
      <xdr:rowOff>26070</xdr:rowOff>
    </xdr:to>
    <xdr:sp macro="" textlink="">
      <xdr:nvSpPr>
        <xdr:cNvPr id="215" name="円/楕円 214"/>
        <xdr:cNvSpPr/>
      </xdr:nvSpPr>
      <xdr:spPr>
        <a:xfrm>
          <a:off x="3175000" y="1415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36247</xdr:rowOff>
    </xdr:from>
    <xdr:ext cx="762000" cy="259045"/>
    <xdr:sp macro="" textlink="">
      <xdr:nvSpPr>
        <xdr:cNvPr id="216" name="テキスト ボックス 215"/>
        <xdr:cNvSpPr txBox="1"/>
      </xdr:nvSpPr>
      <xdr:spPr>
        <a:xfrm>
          <a:off x="2844800" y="1392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134,488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110812</xdr:rowOff>
    </xdr:from>
    <xdr:to>
      <xdr:col>3</xdr:col>
      <xdr:colOff>330200</xdr:colOff>
      <xdr:row>83</xdr:row>
      <xdr:rowOff>40962</xdr:rowOff>
    </xdr:to>
    <xdr:sp macro="" textlink="">
      <xdr:nvSpPr>
        <xdr:cNvPr id="217" name="円/楕円 216"/>
        <xdr:cNvSpPr/>
      </xdr:nvSpPr>
      <xdr:spPr>
        <a:xfrm>
          <a:off x="2286000" y="1416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51139</xdr:rowOff>
    </xdr:from>
    <xdr:ext cx="762000" cy="259045"/>
    <xdr:sp macro="" textlink="">
      <xdr:nvSpPr>
        <xdr:cNvPr id="218" name="テキスト ボックス 217"/>
        <xdr:cNvSpPr txBox="1"/>
      </xdr:nvSpPr>
      <xdr:spPr>
        <a:xfrm>
          <a:off x="1955800" y="13938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140,660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79702</xdr:rowOff>
    </xdr:from>
    <xdr:to>
      <xdr:col>2</xdr:col>
      <xdr:colOff>127000</xdr:colOff>
      <xdr:row>83</xdr:row>
      <xdr:rowOff>9852</xdr:rowOff>
    </xdr:to>
    <xdr:sp macro="" textlink="">
      <xdr:nvSpPr>
        <xdr:cNvPr id="219" name="円/楕円 218"/>
        <xdr:cNvSpPr/>
      </xdr:nvSpPr>
      <xdr:spPr>
        <a:xfrm>
          <a:off x="1397000" y="14138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20029</xdr:rowOff>
    </xdr:from>
    <xdr:ext cx="762000" cy="259045"/>
    <xdr:sp macro="" textlink="">
      <xdr:nvSpPr>
        <xdr:cNvPr id="220" name="テキスト ボックス 219"/>
        <xdr:cNvSpPr txBox="1"/>
      </xdr:nvSpPr>
      <xdr:spPr>
        <a:xfrm>
          <a:off x="1066800" y="13907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a:t>
          </a:r>
          <a:r>
            <a:rPr kumimoji="1" lang="en-US" altLang="ja-JP" sz="1300">
              <a:latin typeface="ＭＳ Ｐゴシック"/>
            </a:rPr>
            <a:t>99.1</a:t>
          </a:r>
          <a:r>
            <a:rPr kumimoji="1" lang="ja-JP" altLang="en-US" sz="1300">
              <a:latin typeface="ＭＳ Ｐゴシック"/>
            </a:rPr>
            <a:t>で類似団体を</a:t>
          </a:r>
          <a:r>
            <a:rPr kumimoji="1" lang="en-US" altLang="ja-JP" sz="1300">
              <a:latin typeface="ＭＳ Ｐゴシック"/>
            </a:rPr>
            <a:t>2.1</a:t>
          </a:r>
          <a:r>
            <a:rPr kumimoji="1" lang="ja-JP" altLang="en-US" sz="1300">
              <a:latin typeface="ＭＳ Ｐゴシック"/>
            </a:rPr>
            <a:t>ポイント上回っている。また、平成</a:t>
          </a:r>
          <a:r>
            <a:rPr kumimoji="1" lang="en-US" altLang="ja-JP" sz="1300">
              <a:latin typeface="ＭＳ Ｐゴシック"/>
            </a:rPr>
            <a:t>24</a:t>
          </a:r>
          <a:r>
            <a:rPr kumimoji="1" lang="ja-JP" altLang="en-US" sz="1300">
              <a:latin typeface="ＭＳ Ｐゴシック"/>
            </a:rPr>
            <a:t>年度と比較すると</a:t>
          </a:r>
          <a:r>
            <a:rPr kumimoji="1" lang="en-US" altLang="ja-JP" sz="1300">
              <a:latin typeface="ＭＳ Ｐゴシック"/>
            </a:rPr>
            <a:t>7.0</a:t>
          </a:r>
          <a:r>
            <a:rPr kumimoji="1" lang="ja-JP" altLang="en-US" sz="1300">
              <a:latin typeface="ＭＳ Ｐゴシック"/>
            </a:rPr>
            <a:t>ポイント減少しているのは、「国家公務員の給与の改定及び臨時特例に関する法律」に基づく国家公務員の給与削減措置の終了に伴い平成</a:t>
          </a:r>
          <a:r>
            <a:rPr kumimoji="1" lang="en-US" altLang="ja-JP" sz="1300">
              <a:latin typeface="ＭＳ Ｐゴシック"/>
            </a:rPr>
            <a:t>25</a:t>
          </a:r>
          <a:r>
            <a:rPr kumimoji="1" lang="ja-JP" altLang="en-US" sz="1300">
              <a:latin typeface="ＭＳ Ｐゴシック"/>
            </a:rPr>
            <a:t>年度より減少しているためである。</a:t>
          </a:r>
          <a:endParaRPr kumimoji="1" lang="en-US" altLang="ja-JP" sz="1300">
            <a:latin typeface="ＭＳ Ｐゴシック"/>
          </a:endParaRPr>
        </a:p>
        <a:p>
          <a:r>
            <a:rPr kumimoji="1" lang="ja-JP" altLang="en-US" sz="1300">
              <a:latin typeface="ＭＳ Ｐゴシック"/>
            </a:rPr>
            <a:t>　給与水準は、地方公務員法に基づき、随時、社会情勢を踏まえて適正化を図ってきており、今後も国公準拠原則に、県人事委員会勧告等も参考に適正な給与水準となるよう努める。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254</xdr:rowOff>
    </xdr:from>
    <xdr:to>
      <xdr:col>24</xdr:col>
      <xdr:colOff>558800</xdr:colOff>
      <xdr:row>86</xdr:row>
      <xdr:rowOff>58165</xdr:rowOff>
    </xdr:to>
    <xdr:cxnSp macro="">
      <xdr:nvCxnSpPr>
        <xdr:cNvPr id="252" name="直線コネクタ 251"/>
        <xdr:cNvCxnSpPr/>
      </xdr:nvCxnSpPr>
      <xdr:spPr>
        <a:xfrm>
          <a:off x="16179800" y="14744954"/>
          <a:ext cx="838200" cy="57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254</xdr:rowOff>
    </xdr:from>
    <xdr:to>
      <xdr:col>23</xdr:col>
      <xdr:colOff>406400</xdr:colOff>
      <xdr:row>88</xdr:row>
      <xdr:rowOff>53087</xdr:rowOff>
    </xdr:to>
    <xdr:cxnSp macro="">
      <xdr:nvCxnSpPr>
        <xdr:cNvPr id="255" name="直線コネクタ 254"/>
        <xdr:cNvCxnSpPr/>
      </xdr:nvCxnSpPr>
      <xdr:spPr>
        <a:xfrm flipV="1">
          <a:off x="15290800" y="14744954"/>
          <a:ext cx="889000" cy="395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53087</xdr:rowOff>
    </xdr:from>
    <xdr:to>
      <xdr:col>22</xdr:col>
      <xdr:colOff>203200</xdr:colOff>
      <xdr:row>88</xdr:row>
      <xdr:rowOff>53087</xdr:rowOff>
    </xdr:to>
    <xdr:cxnSp macro="">
      <xdr:nvCxnSpPr>
        <xdr:cNvPr id="258" name="直線コネクタ 257"/>
        <xdr:cNvCxnSpPr/>
      </xdr:nvCxnSpPr>
      <xdr:spPr>
        <a:xfrm>
          <a:off x="14401800" y="151406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142748</xdr:rowOff>
    </xdr:from>
    <xdr:to>
      <xdr:col>21</xdr:col>
      <xdr:colOff>0</xdr:colOff>
      <xdr:row>88</xdr:row>
      <xdr:rowOff>53087</xdr:rowOff>
    </xdr:to>
    <xdr:cxnSp macro="">
      <xdr:nvCxnSpPr>
        <xdr:cNvPr id="261" name="直線コネクタ 260"/>
        <xdr:cNvCxnSpPr/>
      </xdr:nvCxnSpPr>
      <xdr:spPr>
        <a:xfrm>
          <a:off x="13512800" y="14715998"/>
          <a:ext cx="889000" cy="4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7365</xdr:rowOff>
    </xdr:from>
    <xdr:to>
      <xdr:col>24</xdr:col>
      <xdr:colOff>609600</xdr:colOff>
      <xdr:row>86</xdr:row>
      <xdr:rowOff>108965</xdr:rowOff>
    </xdr:to>
    <xdr:sp macro="" textlink="">
      <xdr:nvSpPr>
        <xdr:cNvPr id="271" name="円/楕円 270"/>
        <xdr:cNvSpPr/>
      </xdr:nvSpPr>
      <xdr:spPr>
        <a:xfrm>
          <a:off x="16967200" y="147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150892</xdr:rowOff>
    </xdr:from>
    <xdr:ext cx="762000" cy="259045"/>
    <xdr:sp macro="" textlink="">
      <xdr:nvSpPr>
        <xdr:cNvPr id="272" name="給与水準   （国との比較）該当値テキスト"/>
        <xdr:cNvSpPr txBox="1"/>
      </xdr:nvSpPr>
      <xdr:spPr>
        <a:xfrm>
          <a:off x="17106900" y="14724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120904</xdr:rowOff>
    </xdr:from>
    <xdr:to>
      <xdr:col>23</xdr:col>
      <xdr:colOff>457200</xdr:colOff>
      <xdr:row>86</xdr:row>
      <xdr:rowOff>51054</xdr:rowOff>
    </xdr:to>
    <xdr:sp macro="" textlink="">
      <xdr:nvSpPr>
        <xdr:cNvPr id="273" name="円/楕円 272"/>
        <xdr:cNvSpPr/>
      </xdr:nvSpPr>
      <xdr:spPr>
        <a:xfrm>
          <a:off x="16129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35831</xdr:rowOff>
    </xdr:from>
    <xdr:ext cx="736600" cy="259045"/>
    <xdr:sp macro="" textlink="">
      <xdr:nvSpPr>
        <xdr:cNvPr id="274" name="テキスト ボックス 273"/>
        <xdr:cNvSpPr txBox="1"/>
      </xdr:nvSpPr>
      <xdr:spPr>
        <a:xfrm>
          <a:off x="15798800" y="14780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2287</xdr:rowOff>
    </xdr:from>
    <xdr:to>
      <xdr:col>22</xdr:col>
      <xdr:colOff>254000</xdr:colOff>
      <xdr:row>88</xdr:row>
      <xdr:rowOff>103887</xdr:rowOff>
    </xdr:to>
    <xdr:sp macro="" textlink="">
      <xdr:nvSpPr>
        <xdr:cNvPr id="275" name="円/楕円 274"/>
        <xdr:cNvSpPr/>
      </xdr:nvSpPr>
      <xdr:spPr>
        <a:xfrm>
          <a:off x="15240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88664</xdr:rowOff>
    </xdr:from>
    <xdr:ext cx="762000" cy="259045"/>
    <xdr:sp macro="" textlink="">
      <xdr:nvSpPr>
        <xdr:cNvPr id="276" name="テキスト ボックス 275"/>
        <xdr:cNvSpPr txBox="1"/>
      </xdr:nvSpPr>
      <xdr:spPr>
        <a:xfrm>
          <a:off x="14909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2287</xdr:rowOff>
    </xdr:from>
    <xdr:to>
      <xdr:col>21</xdr:col>
      <xdr:colOff>50800</xdr:colOff>
      <xdr:row>88</xdr:row>
      <xdr:rowOff>103887</xdr:rowOff>
    </xdr:to>
    <xdr:sp macro="" textlink="">
      <xdr:nvSpPr>
        <xdr:cNvPr id="277" name="円/楕円 276"/>
        <xdr:cNvSpPr/>
      </xdr:nvSpPr>
      <xdr:spPr>
        <a:xfrm>
          <a:off x="14351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88664</xdr:rowOff>
    </xdr:from>
    <xdr:ext cx="762000" cy="259045"/>
    <xdr:sp macro="" textlink="">
      <xdr:nvSpPr>
        <xdr:cNvPr id="278" name="テキスト ボックス 277"/>
        <xdr:cNvSpPr txBox="1"/>
      </xdr:nvSpPr>
      <xdr:spPr>
        <a:xfrm>
          <a:off x="14020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91948</xdr:rowOff>
    </xdr:from>
    <xdr:to>
      <xdr:col>19</xdr:col>
      <xdr:colOff>533400</xdr:colOff>
      <xdr:row>86</xdr:row>
      <xdr:rowOff>22098</xdr:rowOff>
    </xdr:to>
    <xdr:sp macro="" textlink="">
      <xdr:nvSpPr>
        <xdr:cNvPr id="279" name="円/楕円 278"/>
        <xdr:cNvSpPr/>
      </xdr:nvSpPr>
      <xdr:spPr>
        <a:xfrm>
          <a:off x="13462000" y="1466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6875</xdr:rowOff>
    </xdr:from>
    <xdr:ext cx="762000" cy="259045"/>
    <xdr:sp macro="" textlink="">
      <xdr:nvSpPr>
        <xdr:cNvPr id="280" name="テキスト ボックス 279"/>
        <xdr:cNvSpPr txBox="1"/>
      </xdr:nvSpPr>
      <xdr:spPr>
        <a:xfrm>
          <a:off x="13131800" y="1475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a:t>
          </a:r>
          <a:r>
            <a:rPr kumimoji="1" lang="en-US" altLang="ja-JP" sz="1300">
              <a:latin typeface="ＭＳ Ｐゴシック"/>
            </a:rPr>
            <a:t>0.11</a:t>
          </a:r>
          <a:r>
            <a:rPr kumimoji="1" lang="ja-JP" altLang="en-US" sz="1300">
              <a:latin typeface="ＭＳ Ｐゴシック"/>
            </a:rPr>
            <a:t>人多くなっているが、平成</a:t>
          </a:r>
          <a:r>
            <a:rPr kumimoji="1" lang="en-US" altLang="ja-JP" sz="1300">
              <a:latin typeface="ＭＳ Ｐゴシック"/>
            </a:rPr>
            <a:t>16</a:t>
          </a:r>
          <a:r>
            <a:rPr kumimoji="1" lang="ja-JP" altLang="en-US" sz="1300">
              <a:latin typeface="ＭＳ Ｐゴシック"/>
            </a:rPr>
            <a:t>年度合併当初の職員数は</a:t>
          </a:r>
          <a:r>
            <a:rPr kumimoji="1" lang="en-US" altLang="ja-JP" sz="1300">
              <a:latin typeface="ＭＳ Ｐゴシック"/>
            </a:rPr>
            <a:t>413</a:t>
          </a:r>
          <a:r>
            <a:rPr kumimoji="1" lang="ja-JP" altLang="en-US" sz="1300">
              <a:latin typeface="ＭＳ Ｐゴシック"/>
            </a:rPr>
            <a:t>人で人口千人当たり多く、定員適正化計画に沿った新規採用職員数の抑制、勧奨退職を勧めたこと、窓口業務の民間委託により平成</a:t>
          </a:r>
          <a:r>
            <a:rPr kumimoji="1" lang="en-US" altLang="ja-JP" sz="1300">
              <a:latin typeface="ＭＳ Ｐゴシック"/>
            </a:rPr>
            <a:t>24</a:t>
          </a:r>
          <a:r>
            <a:rPr kumimoji="1" lang="ja-JP" altLang="en-US" sz="1300">
              <a:latin typeface="ＭＳ Ｐゴシック"/>
            </a:rPr>
            <a:t>年度には</a:t>
          </a:r>
          <a:r>
            <a:rPr kumimoji="1" lang="en-US" altLang="ja-JP" sz="1300">
              <a:latin typeface="ＭＳ Ｐゴシック"/>
            </a:rPr>
            <a:t>9.14</a:t>
          </a:r>
          <a:r>
            <a:rPr kumimoji="1" lang="ja-JP" altLang="en-US" sz="1300">
              <a:latin typeface="ＭＳ Ｐゴシック"/>
            </a:rPr>
            <a:t>人にまで改善された。平成</a:t>
          </a:r>
          <a:r>
            <a:rPr kumimoji="1" lang="en-US" altLang="ja-JP" sz="1300">
              <a:latin typeface="ＭＳ Ｐゴシック"/>
            </a:rPr>
            <a:t>26</a:t>
          </a:r>
          <a:r>
            <a:rPr kumimoji="1" lang="ja-JP" altLang="en-US" sz="1300">
              <a:latin typeface="ＭＳ Ｐゴシック"/>
            </a:rPr>
            <a:t>年度の前年度比増加については平成</a:t>
          </a:r>
          <a:r>
            <a:rPr kumimoji="1" lang="en-US" altLang="ja-JP" sz="1300">
              <a:latin typeface="ＭＳ Ｐゴシック"/>
            </a:rPr>
            <a:t>24</a:t>
          </a:r>
          <a:r>
            <a:rPr kumimoji="1" lang="ja-JP" altLang="en-US" sz="1300">
              <a:latin typeface="ＭＳ Ｐゴシック"/>
            </a:rPr>
            <a:t>年度職員数より</a:t>
          </a:r>
          <a:r>
            <a:rPr kumimoji="1" lang="en-US" altLang="ja-JP" sz="1300">
              <a:latin typeface="ＭＳ Ｐゴシック"/>
            </a:rPr>
            <a:t>6</a:t>
          </a:r>
          <a:r>
            <a:rPr kumimoji="1" lang="ja-JP" altLang="en-US" sz="1300">
              <a:latin typeface="ＭＳ Ｐゴシック"/>
            </a:rPr>
            <a:t>人減少し</a:t>
          </a:r>
          <a:r>
            <a:rPr kumimoji="1" lang="en-US" altLang="ja-JP" sz="1300">
              <a:latin typeface="ＭＳ Ｐゴシック"/>
            </a:rPr>
            <a:t>274</a:t>
          </a:r>
          <a:r>
            <a:rPr kumimoji="1" lang="ja-JP" altLang="en-US" sz="1300">
              <a:latin typeface="ＭＳ Ｐゴシック"/>
            </a:rPr>
            <a:t>人となっていることから、人口の減少が要因であると考えられる。今後についても、定員適正化計画を継続し適正な定数管理に努める。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12277</xdr:rowOff>
    </xdr:from>
    <xdr:to>
      <xdr:col>24</xdr:col>
      <xdr:colOff>558800</xdr:colOff>
      <xdr:row>62</xdr:row>
      <xdr:rowOff>24916</xdr:rowOff>
    </xdr:to>
    <xdr:cxnSp macro="">
      <xdr:nvCxnSpPr>
        <xdr:cNvPr id="317" name="直線コネクタ 316"/>
        <xdr:cNvCxnSpPr/>
      </xdr:nvCxnSpPr>
      <xdr:spPr>
        <a:xfrm>
          <a:off x="16179800" y="10642177"/>
          <a:ext cx="8382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8830</xdr:rowOff>
    </xdr:from>
    <xdr:to>
      <xdr:col>23</xdr:col>
      <xdr:colOff>406400</xdr:colOff>
      <xdr:row>62</xdr:row>
      <xdr:rowOff>12277</xdr:rowOff>
    </xdr:to>
    <xdr:cxnSp macro="">
      <xdr:nvCxnSpPr>
        <xdr:cNvPr id="320" name="直線コネクタ 319"/>
        <xdr:cNvCxnSpPr/>
      </xdr:nvCxnSpPr>
      <xdr:spPr>
        <a:xfrm>
          <a:off x="15290800" y="1063873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8830</xdr:rowOff>
    </xdr:from>
    <xdr:to>
      <xdr:col>22</xdr:col>
      <xdr:colOff>203200</xdr:colOff>
      <xdr:row>62</xdr:row>
      <xdr:rowOff>41003</xdr:rowOff>
    </xdr:to>
    <xdr:cxnSp macro="">
      <xdr:nvCxnSpPr>
        <xdr:cNvPr id="323" name="直線コネクタ 322"/>
        <xdr:cNvCxnSpPr/>
      </xdr:nvCxnSpPr>
      <xdr:spPr>
        <a:xfrm flipV="1">
          <a:off x="14401800" y="1063873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41003</xdr:rowOff>
    </xdr:from>
    <xdr:to>
      <xdr:col>21</xdr:col>
      <xdr:colOff>0</xdr:colOff>
      <xdr:row>62</xdr:row>
      <xdr:rowOff>62835</xdr:rowOff>
    </xdr:to>
    <xdr:cxnSp macro="">
      <xdr:nvCxnSpPr>
        <xdr:cNvPr id="326" name="直線コネクタ 325"/>
        <xdr:cNvCxnSpPr/>
      </xdr:nvCxnSpPr>
      <xdr:spPr>
        <a:xfrm flipV="1">
          <a:off x="13512800" y="10670903"/>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145566</xdr:rowOff>
    </xdr:from>
    <xdr:to>
      <xdr:col>24</xdr:col>
      <xdr:colOff>609600</xdr:colOff>
      <xdr:row>62</xdr:row>
      <xdr:rowOff>75716</xdr:rowOff>
    </xdr:to>
    <xdr:sp macro="" textlink="">
      <xdr:nvSpPr>
        <xdr:cNvPr id="336" name="円/楕円 335"/>
        <xdr:cNvSpPr/>
      </xdr:nvSpPr>
      <xdr:spPr>
        <a:xfrm>
          <a:off x="16967200" y="106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162093</xdr:rowOff>
    </xdr:from>
    <xdr:ext cx="762000" cy="259045"/>
    <xdr:sp macro="" textlink="">
      <xdr:nvSpPr>
        <xdr:cNvPr id="337" name="定員管理の状況該当値テキスト"/>
        <xdr:cNvSpPr txBox="1"/>
      </xdr:nvSpPr>
      <xdr:spPr>
        <a:xfrm>
          <a:off x="17106900" y="1044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132927</xdr:rowOff>
    </xdr:from>
    <xdr:to>
      <xdr:col>23</xdr:col>
      <xdr:colOff>457200</xdr:colOff>
      <xdr:row>62</xdr:row>
      <xdr:rowOff>63077</xdr:rowOff>
    </xdr:to>
    <xdr:sp macro="" textlink="">
      <xdr:nvSpPr>
        <xdr:cNvPr id="338" name="円/楕円 337"/>
        <xdr:cNvSpPr/>
      </xdr:nvSpPr>
      <xdr:spPr>
        <a:xfrm>
          <a:off x="161290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73254</xdr:rowOff>
    </xdr:from>
    <xdr:ext cx="736600" cy="259045"/>
    <xdr:sp macro="" textlink="">
      <xdr:nvSpPr>
        <xdr:cNvPr id="339" name="テキスト ボックス 338"/>
        <xdr:cNvSpPr txBox="1"/>
      </xdr:nvSpPr>
      <xdr:spPr>
        <a:xfrm>
          <a:off x="15798800" y="1036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129480</xdr:rowOff>
    </xdr:from>
    <xdr:to>
      <xdr:col>22</xdr:col>
      <xdr:colOff>254000</xdr:colOff>
      <xdr:row>62</xdr:row>
      <xdr:rowOff>59630</xdr:rowOff>
    </xdr:to>
    <xdr:sp macro="" textlink="">
      <xdr:nvSpPr>
        <xdr:cNvPr id="340" name="円/楕円 339"/>
        <xdr:cNvSpPr/>
      </xdr:nvSpPr>
      <xdr:spPr>
        <a:xfrm>
          <a:off x="15240000" y="1058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69807</xdr:rowOff>
    </xdr:from>
    <xdr:ext cx="762000" cy="259045"/>
    <xdr:sp macro="" textlink="">
      <xdr:nvSpPr>
        <xdr:cNvPr id="341" name="テキスト ボックス 340"/>
        <xdr:cNvSpPr txBox="1"/>
      </xdr:nvSpPr>
      <xdr:spPr>
        <a:xfrm>
          <a:off x="14909800" y="10356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161653</xdr:rowOff>
    </xdr:from>
    <xdr:to>
      <xdr:col>21</xdr:col>
      <xdr:colOff>50800</xdr:colOff>
      <xdr:row>62</xdr:row>
      <xdr:rowOff>91803</xdr:rowOff>
    </xdr:to>
    <xdr:sp macro="" textlink="">
      <xdr:nvSpPr>
        <xdr:cNvPr id="342" name="円/楕円 341"/>
        <xdr:cNvSpPr/>
      </xdr:nvSpPr>
      <xdr:spPr>
        <a:xfrm>
          <a:off x="14351000" y="1062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101980</xdr:rowOff>
    </xdr:from>
    <xdr:ext cx="762000" cy="259045"/>
    <xdr:sp macro="" textlink="">
      <xdr:nvSpPr>
        <xdr:cNvPr id="343" name="テキスト ボックス 342"/>
        <xdr:cNvSpPr txBox="1"/>
      </xdr:nvSpPr>
      <xdr:spPr>
        <a:xfrm>
          <a:off x="14020800" y="10388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12035</xdr:rowOff>
    </xdr:from>
    <xdr:to>
      <xdr:col>19</xdr:col>
      <xdr:colOff>533400</xdr:colOff>
      <xdr:row>62</xdr:row>
      <xdr:rowOff>113635</xdr:rowOff>
    </xdr:to>
    <xdr:sp macro="" textlink="">
      <xdr:nvSpPr>
        <xdr:cNvPr id="344" name="円/楕円 343"/>
        <xdr:cNvSpPr/>
      </xdr:nvSpPr>
      <xdr:spPr>
        <a:xfrm>
          <a:off x="13462000" y="1064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98412</xdr:rowOff>
    </xdr:from>
    <xdr:ext cx="762000" cy="259045"/>
    <xdr:sp macro="" textlink="">
      <xdr:nvSpPr>
        <xdr:cNvPr id="345" name="テキスト ボックス 344"/>
        <xdr:cNvSpPr txBox="1"/>
      </xdr:nvSpPr>
      <xdr:spPr>
        <a:xfrm>
          <a:off x="13131800" y="1072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19</a:t>
          </a:r>
          <a:r>
            <a:rPr kumimoji="1" lang="ja-JP" altLang="en-US" sz="1300">
              <a:latin typeface="ＭＳ Ｐゴシック"/>
            </a:rPr>
            <a:t>年度から</a:t>
          </a:r>
          <a:r>
            <a:rPr kumimoji="1" lang="en-US" altLang="ja-JP" sz="1300">
              <a:latin typeface="ＭＳ Ｐゴシック"/>
            </a:rPr>
            <a:t>21</a:t>
          </a:r>
          <a:r>
            <a:rPr kumimoji="1" lang="ja-JP" altLang="en-US" sz="1300">
              <a:latin typeface="ＭＳ Ｐゴシック"/>
            </a:rPr>
            <a:t>年度に公的資金補償金免除繰上償還をおこない、その後も発行総額抑制ていることにより前年度と比較して</a:t>
          </a:r>
          <a:r>
            <a:rPr kumimoji="1" lang="en-US" altLang="ja-JP" sz="1300">
              <a:latin typeface="ＭＳ Ｐゴシック"/>
            </a:rPr>
            <a:t>0.2</a:t>
          </a:r>
          <a:r>
            <a:rPr kumimoji="1" lang="ja-JP" altLang="en-US" sz="1300">
              <a:latin typeface="ＭＳ Ｐゴシック"/>
            </a:rPr>
            <a:t>ポイント改善し</a:t>
          </a:r>
          <a:r>
            <a:rPr kumimoji="1" lang="en-US" altLang="ja-JP" sz="1300">
              <a:latin typeface="ＭＳ Ｐゴシック"/>
            </a:rPr>
            <a:t>12.8</a:t>
          </a:r>
          <a:r>
            <a:rPr kumimoji="1" lang="ja-JP" altLang="en-US" sz="1300">
              <a:latin typeface="ＭＳ Ｐゴシック"/>
            </a:rPr>
            <a:t>％と適正な水準を維持している。今後は合併算定替えの終了に伴う段階的な普通交付税の減少、地域振興基金の財源や主要事業に係る合併特例債の発行により元利償還金はしばらく横ばいで推移することから悪化傾向となることが見込まれる。</a:t>
          </a:r>
          <a:endParaRPr kumimoji="1" lang="en-US" altLang="ja-JP" sz="1300">
            <a:latin typeface="ＭＳ Ｐゴシック"/>
          </a:endParaRPr>
        </a:p>
        <a:p>
          <a:r>
            <a:rPr kumimoji="1" lang="ja-JP" altLang="en-US" sz="1300">
              <a:latin typeface="ＭＳ Ｐゴシック"/>
            </a:rPr>
            <a:t>　今後も、普通建設事業計画に沿った起債額の抑制により地方債現在高の減少に努める。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54864</xdr:rowOff>
    </xdr:from>
    <xdr:to>
      <xdr:col>24</xdr:col>
      <xdr:colOff>558800</xdr:colOff>
      <xdr:row>38</xdr:row>
      <xdr:rowOff>59690</xdr:rowOff>
    </xdr:to>
    <xdr:cxnSp macro="">
      <xdr:nvCxnSpPr>
        <xdr:cNvPr id="377" name="直線コネクタ 376"/>
        <xdr:cNvCxnSpPr/>
      </xdr:nvCxnSpPr>
      <xdr:spPr>
        <a:xfrm flipV="1">
          <a:off x="16179800" y="6569964"/>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59690</xdr:rowOff>
    </xdr:from>
    <xdr:to>
      <xdr:col>23</xdr:col>
      <xdr:colOff>406400</xdr:colOff>
      <xdr:row>38</xdr:row>
      <xdr:rowOff>59690</xdr:rowOff>
    </xdr:to>
    <xdr:cxnSp macro="">
      <xdr:nvCxnSpPr>
        <xdr:cNvPr id="380" name="直線コネクタ 379"/>
        <xdr:cNvCxnSpPr/>
      </xdr:nvCxnSpPr>
      <xdr:spPr>
        <a:xfrm>
          <a:off x="15290800" y="65747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59690</xdr:rowOff>
    </xdr:from>
    <xdr:to>
      <xdr:col>22</xdr:col>
      <xdr:colOff>203200</xdr:colOff>
      <xdr:row>38</xdr:row>
      <xdr:rowOff>71755</xdr:rowOff>
    </xdr:to>
    <xdr:cxnSp macro="">
      <xdr:nvCxnSpPr>
        <xdr:cNvPr id="383" name="直線コネクタ 382"/>
        <xdr:cNvCxnSpPr/>
      </xdr:nvCxnSpPr>
      <xdr:spPr>
        <a:xfrm flipV="1">
          <a:off x="14401800" y="657479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71755</xdr:rowOff>
    </xdr:from>
    <xdr:to>
      <xdr:col>21</xdr:col>
      <xdr:colOff>0</xdr:colOff>
      <xdr:row>38</xdr:row>
      <xdr:rowOff>100711</xdr:rowOff>
    </xdr:to>
    <xdr:cxnSp macro="">
      <xdr:nvCxnSpPr>
        <xdr:cNvPr id="386" name="直線コネクタ 385"/>
        <xdr:cNvCxnSpPr/>
      </xdr:nvCxnSpPr>
      <xdr:spPr>
        <a:xfrm flipV="1">
          <a:off x="13512800" y="6586855"/>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4064</xdr:rowOff>
    </xdr:from>
    <xdr:to>
      <xdr:col>24</xdr:col>
      <xdr:colOff>609600</xdr:colOff>
      <xdr:row>38</xdr:row>
      <xdr:rowOff>105664</xdr:rowOff>
    </xdr:to>
    <xdr:sp macro="" textlink="">
      <xdr:nvSpPr>
        <xdr:cNvPr id="396" name="円/楕円 395"/>
        <xdr:cNvSpPr/>
      </xdr:nvSpPr>
      <xdr:spPr>
        <a:xfrm>
          <a:off x="169672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147591</xdr:rowOff>
    </xdr:from>
    <xdr:ext cx="762000" cy="259045"/>
    <xdr:sp macro="" textlink="">
      <xdr:nvSpPr>
        <xdr:cNvPr id="397" name="公債費負担の状況該当値テキスト"/>
        <xdr:cNvSpPr txBox="1"/>
      </xdr:nvSpPr>
      <xdr:spPr>
        <a:xfrm>
          <a:off x="17106900" y="6491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8890</xdr:rowOff>
    </xdr:from>
    <xdr:to>
      <xdr:col>23</xdr:col>
      <xdr:colOff>457200</xdr:colOff>
      <xdr:row>38</xdr:row>
      <xdr:rowOff>110490</xdr:rowOff>
    </xdr:to>
    <xdr:sp macro="" textlink="">
      <xdr:nvSpPr>
        <xdr:cNvPr id="398" name="円/楕円 397"/>
        <xdr:cNvSpPr/>
      </xdr:nvSpPr>
      <xdr:spPr>
        <a:xfrm>
          <a:off x="16129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95267</xdr:rowOff>
    </xdr:from>
    <xdr:ext cx="736600" cy="259045"/>
    <xdr:sp macro="" textlink="">
      <xdr:nvSpPr>
        <xdr:cNvPr id="399" name="テキスト ボックス 398"/>
        <xdr:cNvSpPr txBox="1"/>
      </xdr:nvSpPr>
      <xdr:spPr>
        <a:xfrm>
          <a:off x="15798800" y="66103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8890</xdr:rowOff>
    </xdr:from>
    <xdr:to>
      <xdr:col>22</xdr:col>
      <xdr:colOff>254000</xdr:colOff>
      <xdr:row>38</xdr:row>
      <xdr:rowOff>110490</xdr:rowOff>
    </xdr:to>
    <xdr:sp macro="" textlink="">
      <xdr:nvSpPr>
        <xdr:cNvPr id="400" name="円/楕円 399"/>
        <xdr:cNvSpPr/>
      </xdr:nvSpPr>
      <xdr:spPr>
        <a:xfrm>
          <a:off x="15240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95267</xdr:rowOff>
    </xdr:from>
    <xdr:ext cx="762000" cy="259045"/>
    <xdr:sp macro="" textlink="">
      <xdr:nvSpPr>
        <xdr:cNvPr id="401" name="テキスト ボックス 400"/>
        <xdr:cNvSpPr txBox="1"/>
      </xdr:nvSpPr>
      <xdr:spPr>
        <a:xfrm>
          <a:off x="149098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20955</xdr:rowOff>
    </xdr:from>
    <xdr:to>
      <xdr:col>21</xdr:col>
      <xdr:colOff>50800</xdr:colOff>
      <xdr:row>38</xdr:row>
      <xdr:rowOff>122555</xdr:rowOff>
    </xdr:to>
    <xdr:sp macro="" textlink="">
      <xdr:nvSpPr>
        <xdr:cNvPr id="402" name="円/楕円 401"/>
        <xdr:cNvSpPr/>
      </xdr:nvSpPr>
      <xdr:spPr>
        <a:xfrm>
          <a:off x="143510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132732</xdr:rowOff>
    </xdr:from>
    <xdr:ext cx="762000" cy="259045"/>
    <xdr:sp macro="" textlink="">
      <xdr:nvSpPr>
        <xdr:cNvPr id="403" name="テキスト ボックス 402"/>
        <xdr:cNvSpPr txBox="1"/>
      </xdr:nvSpPr>
      <xdr:spPr>
        <a:xfrm>
          <a:off x="14020800" y="630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404" name="円/楕円 403"/>
        <xdr:cNvSpPr/>
      </xdr:nvSpPr>
      <xdr:spPr>
        <a:xfrm>
          <a:off x="13462000" y="656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405" name="テキスト ボックス 404"/>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平成</a:t>
          </a:r>
          <a:r>
            <a:rPr kumimoji="1" lang="en-US" altLang="ja-JP" sz="1300" baseline="0">
              <a:latin typeface="ＭＳ Ｐゴシック"/>
            </a:rPr>
            <a:t>25</a:t>
          </a:r>
          <a:r>
            <a:rPr kumimoji="1" lang="ja-JP" altLang="en-US" sz="1300" baseline="0">
              <a:latin typeface="ＭＳ Ｐゴシック"/>
            </a:rPr>
            <a:t>年度と比較して</a:t>
          </a:r>
          <a:r>
            <a:rPr kumimoji="1" lang="en-US" altLang="ja-JP" sz="1300" baseline="0">
              <a:latin typeface="ＭＳ Ｐゴシック"/>
            </a:rPr>
            <a:t>10.5</a:t>
          </a:r>
          <a:r>
            <a:rPr kumimoji="1" lang="ja-JP" altLang="en-US" sz="1300" baseline="0">
              <a:latin typeface="ＭＳ Ｐゴシック"/>
            </a:rPr>
            <a:t>ポイント減少し、類似団体よりも</a:t>
          </a:r>
          <a:r>
            <a:rPr kumimoji="1" lang="en-US" altLang="ja-JP" sz="1300" baseline="0">
              <a:latin typeface="ＭＳ Ｐゴシック"/>
            </a:rPr>
            <a:t>41.6</a:t>
          </a:r>
          <a:r>
            <a:rPr kumimoji="1" lang="ja-JP" altLang="en-US" sz="1300" baseline="0">
              <a:latin typeface="ＭＳ Ｐゴシック"/>
            </a:rPr>
            <a:t>ポイント下回っている。主な要因としては、地方債借入れの抑制、公的資金補償金免除繰上償還による地方債現在高の減や、定員適正化計画による職員数の減に伴い退職手当負担見込み額の減少、財政調整基金及び減債基金積立てによる充当可能基金の増加等があげられる。今後も公債費等の義務的経費抑制を中心とする行財政改革を進め、財政の健全化を図る。</a:t>
          </a:r>
          <a:endParaRPr kumimoji="1" lang="en-US" altLang="ja-JP" sz="1300" baseline="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8975</xdr:rowOff>
    </xdr:from>
    <xdr:to>
      <xdr:col>24</xdr:col>
      <xdr:colOff>558800</xdr:colOff>
      <xdr:row>14</xdr:row>
      <xdr:rowOff>30088</xdr:rowOff>
    </xdr:to>
    <xdr:cxnSp macro="">
      <xdr:nvCxnSpPr>
        <xdr:cNvPr id="439" name="直線コネクタ 438"/>
        <xdr:cNvCxnSpPr/>
      </xdr:nvCxnSpPr>
      <xdr:spPr>
        <a:xfrm flipV="1">
          <a:off x="16179800" y="2409275"/>
          <a:ext cx="8382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40"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30088</xdr:rowOff>
    </xdr:from>
    <xdr:to>
      <xdr:col>23</xdr:col>
      <xdr:colOff>406400</xdr:colOff>
      <xdr:row>14</xdr:row>
      <xdr:rowOff>90413</xdr:rowOff>
    </xdr:to>
    <xdr:cxnSp macro="">
      <xdr:nvCxnSpPr>
        <xdr:cNvPr id="442" name="直線コネクタ 441"/>
        <xdr:cNvCxnSpPr/>
      </xdr:nvCxnSpPr>
      <xdr:spPr>
        <a:xfrm flipV="1">
          <a:off x="15290800" y="243038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90413</xdr:rowOff>
    </xdr:from>
    <xdr:to>
      <xdr:col>22</xdr:col>
      <xdr:colOff>203200</xdr:colOff>
      <xdr:row>14</xdr:row>
      <xdr:rowOff>149331</xdr:rowOff>
    </xdr:to>
    <xdr:cxnSp macro="">
      <xdr:nvCxnSpPr>
        <xdr:cNvPr id="445" name="直線コネクタ 444"/>
        <xdr:cNvCxnSpPr/>
      </xdr:nvCxnSpPr>
      <xdr:spPr>
        <a:xfrm flipV="1">
          <a:off x="14401800" y="2490713"/>
          <a:ext cx="889000" cy="58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142494</xdr:rowOff>
    </xdr:from>
    <xdr:to>
      <xdr:col>21</xdr:col>
      <xdr:colOff>0</xdr:colOff>
      <xdr:row>14</xdr:row>
      <xdr:rowOff>149331</xdr:rowOff>
    </xdr:to>
    <xdr:cxnSp macro="">
      <xdr:nvCxnSpPr>
        <xdr:cNvPr id="448" name="直線コネクタ 447"/>
        <xdr:cNvCxnSpPr/>
      </xdr:nvCxnSpPr>
      <xdr:spPr>
        <a:xfrm>
          <a:off x="13512800" y="2542794"/>
          <a:ext cx="889000" cy="6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129625</xdr:rowOff>
    </xdr:from>
    <xdr:to>
      <xdr:col>24</xdr:col>
      <xdr:colOff>609600</xdr:colOff>
      <xdr:row>14</xdr:row>
      <xdr:rowOff>59775</xdr:rowOff>
    </xdr:to>
    <xdr:sp macro="" textlink="">
      <xdr:nvSpPr>
        <xdr:cNvPr id="458" name="円/楕円 457"/>
        <xdr:cNvSpPr/>
      </xdr:nvSpPr>
      <xdr:spPr>
        <a:xfrm>
          <a:off x="16967200" y="235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50902</xdr:rowOff>
    </xdr:from>
    <xdr:ext cx="762000" cy="259045"/>
    <xdr:sp macro="" textlink="">
      <xdr:nvSpPr>
        <xdr:cNvPr id="459" name="将来負担の状況該当値テキスト"/>
        <xdr:cNvSpPr txBox="1"/>
      </xdr:nvSpPr>
      <xdr:spPr>
        <a:xfrm>
          <a:off x="17106900" y="2279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150738</xdr:rowOff>
    </xdr:from>
    <xdr:to>
      <xdr:col>23</xdr:col>
      <xdr:colOff>457200</xdr:colOff>
      <xdr:row>14</xdr:row>
      <xdr:rowOff>80888</xdr:rowOff>
    </xdr:to>
    <xdr:sp macro="" textlink="">
      <xdr:nvSpPr>
        <xdr:cNvPr id="460" name="円/楕円 459"/>
        <xdr:cNvSpPr/>
      </xdr:nvSpPr>
      <xdr:spPr>
        <a:xfrm>
          <a:off x="16129000" y="237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91065</xdr:rowOff>
    </xdr:from>
    <xdr:ext cx="736600" cy="259045"/>
    <xdr:sp macro="" textlink="">
      <xdr:nvSpPr>
        <xdr:cNvPr id="461" name="テキスト ボックス 460"/>
        <xdr:cNvSpPr txBox="1"/>
      </xdr:nvSpPr>
      <xdr:spPr>
        <a:xfrm>
          <a:off x="15798800" y="2148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39613</xdr:rowOff>
    </xdr:from>
    <xdr:to>
      <xdr:col>22</xdr:col>
      <xdr:colOff>254000</xdr:colOff>
      <xdr:row>14</xdr:row>
      <xdr:rowOff>141213</xdr:rowOff>
    </xdr:to>
    <xdr:sp macro="" textlink="">
      <xdr:nvSpPr>
        <xdr:cNvPr id="462" name="円/楕円 461"/>
        <xdr:cNvSpPr/>
      </xdr:nvSpPr>
      <xdr:spPr>
        <a:xfrm>
          <a:off x="15240000" y="243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151390</xdr:rowOff>
    </xdr:from>
    <xdr:ext cx="762000" cy="259045"/>
    <xdr:sp macro="" textlink="">
      <xdr:nvSpPr>
        <xdr:cNvPr id="463" name="テキスト ボックス 462"/>
        <xdr:cNvSpPr txBox="1"/>
      </xdr:nvSpPr>
      <xdr:spPr>
        <a:xfrm>
          <a:off x="14909800" y="220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98531</xdr:rowOff>
    </xdr:from>
    <xdr:to>
      <xdr:col>21</xdr:col>
      <xdr:colOff>50800</xdr:colOff>
      <xdr:row>15</xdr:row>
      <xdr:rowOff>28681</xdr:rowOff>
    </xdr:to>
    <xdr:sp macro="" textlink="">
      <xdr:nvSpPr>
        <xdr:cNvPr id="464" name="円/楕円 463"/>
        <xdr:cNvSpPr/>
      </xdr:nvSpPr>
      <xdr:spPr>
        <a:xfrm>
          <a:off x="14351000" y="2498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13458</xdr:rowOff>
    </xdr:from>
    <xdr:ext cx="762000" cy="259045"/>
    <xdr:sp macro="" textlink="">
      <xdr:nvSpPr>
        <xdr:cNvPr id="465" name="テキスト ボックス 464"/>
        <xdr:cNvSpPr txBox="1"/>
      </xdr:nvSpPr>
      <xdr:spPr>
        <a:xfrm>
          <a:off x="14020800" y="258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91694</xdr:rowOff>
    </xdr:from>
    <xdr:to>
      <xdr:col>19</xdr:col>
      <xdr:colOff>533400</xdr:colOff>
      <xdr:row>15</xdr:row>
      <xdr:rowOff>21844</xdr:rowOff>
    </xdr:to>
    <xdr:sp macro="" textlink="">
      <xdr:nvSpPr>
        <xdr:cNvPr id="466" name="円/楕円 465"/>
        <xdr:cNvSpPr/>
      </xdr:nvSpPr>
      <xdr:spPr>
        <a:xfrm>
          <a:off x="13462000" y="249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32021</xdr:rowOff>
    </xdr:from>
    <xdr:ext cx="762000" cy="259045"/>
    <xdr:sp macro="" textlink="">
      <xdr:nvSpPr>
        <xdr:cNvPr id="467" name="テキスト ボックス 466"/>
        <xdr:cNvSpPr txBox="1"/>
      </xdr:nvSpPr>
      <xdr:spPr>
        <a:xfrm>
          <a:off x="13131800" y="2260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熊本県上天草市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29,746
29,670
126.91
19,606,187
18,675,045
859,048
11,102,067
17,827,480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19.2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2</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ポイント悪化し</a:t>
          </a:r>
          <a:r>
            <a:rPr kumimoji="1" lang="en-US" altLang="ja-JP" sz="1300">
              <a:latin typeface="ＭＳ Ｐゴシック"/>
            </a:rPr>
            <a:t>22</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％となっており、類似団体より</a:t>
          </a:r>
          <a:r>
            <a:rPr kumimoji="1" lang="en-US" altLang="ja-JP" sz="1300">
              <a:latin typeface="ＭＳ Ｐゴシック"/>
            </a:rPr>
            <a:t>1</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本市では定員適正化計画に沿い、新規採用職員数の抑制を続けているが、平成</a:t>
          </a:r>
          <a:r>
            <a:rPr kumimoji="1" lang="en-US" altLang="ja-JP" sz="1300">
              <a:latin typeface="ＭＳ Ｐゴシック"/>
            </a:rPr>
            <a:t>26</a:t>
          </a:r>
          <a:r>
            <a:rPr kumimoji="1" lang="ja-JP" altLang="en-US" sz="1300">
              <a:latin typeface="ＭＳ Ｐゴシック"/>
            </a:rPr>
            <a:t>年の人事院勧告では</a:t>
          </a:r>
          <a:r>
            <a:rPr kumimoji="1" lang="en-US" altLang="ja-JP" sz="1300">
              <a:latin typeface="ＭＳ Ｐゴシック"/>
            </a:rPr>
            <a:t>7</a:t>
          </a:r>
          <a:r>
            <a:rPr kumimoji="1" lang="ja-JP" altLang="en-US" sz="1300">
              <a:latin typeface="ＭＳ Ｐゴシック"/>
            </a:rPr>
            <a:t>年ぶりに年間給与が増額されたことに伴い前年度比で悪化している。</a:t>
          </a:r>
          <a:endParaRPr kumimoji="1" lang="en-US" altLang="ja-JP" sz="1300">
            <a:latin typeface="ＭＳ Ｐゴシック"/>
          </a:endParaRPr>
        </a:p>
        <a:p>
          <a:r>
            <a:rPr kumimoji="1" lang="ja-JP" altLang="en-US" sz="1300">
              <a:latin typeface="ＭＳ Ｐゴシック"/>
            </a:rPr>
            <a:t>　今後も定員適正化計画に沿って適正な水準の維持に努める。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62230</xdr:rowOff>
    </xdr:from>
    <xdr:to>
      <xdr:col>7</xdr:col>
      <xdr:colOff>15875</xdr:colOff>
      <xdr:row>36</xdr:row>
      <xdr:rowOff>58420</xdr:rowOff>
    </xdr:to>
    <xdr:cxnSp macro="">
      <xdr:nvCxnSpPr>
        <xdr:cNvPr id="64" name="直線コネクタ 63"/>
        <xdr:cNvCxnSpPr/>
      </xdr:nvCxnSpPr>
      <xdr:spPr>
        <a:xfrm>
          <a:off x="3987800" y="6062980"/>
          <a:ext cx="8382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62230</xdr:rowOff>
    </xdr:from>
    <xdr:to>
      <xdr:col>5</xdr:col>
      <xdr:colOff>549275</xdr:colOff>
      <xdr:row>36</xdr:row>
      <xdr:rowOff>27940</xdr:rowOff>
    </xdr:to>
    <xdr:cxnSp macro="">
      <xdr:nvCxnSpPr>
        <xdr:cNvPr id="67" name="直線コネクタ 66"/>
        <xdr:cNvCxnSpPr/>
      </xdr:nvCxnSpPr>
      <xdr:spPr>
        <a:xfrm flipV="1">
          <a:off x="3098800" y="60629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27940</xdr:rowOff>
    </xdr:from>
    <xdr:to>
      <xdr:col>4</xdr:col>
      <xdr:colOff>346075</xdr:colOff>
      <xdr:row>37</xdr:row>
      <xdr:rowOff>16510</xdr:rowOff>
    </xdr:to>
    <xdr:cxnSp macro="">
      <xdr:nvCxnSpPr>
        <xdr:cNvPr id="70" name="直線コネクタ 69"/>
        <xdr:cNvCxnSpPr/>
      </xdr:nvCxnSpPr>
      <xdr:spPr>
        <a:xfrm flipV="1">
          <a:off x="2209800" y="62001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5080</xdr:rowOff>
    </xdr:from>
    <xdr:to>
      <xdr:col>3</xdr:col>
      <xdr:colOff>142875</xdr:colOff>
      <xdr:row>37</xdr:row>
      <xdr:rowOff>16510</xdr:rowOff>
    </xdr:to>
    <xdr:cxnSp macro="">
      <xdr:nvCxnSpPr>
        <xdr:cNvPr id="73" name="直線コネクタ 72"/>
        <xdr:cNvCxnSpPr/>
      </xdr:nvCxnSpPr>
      <xdr:spPr>
        <a:xfrm>
          <a:off x="1320800" y="617728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83" name="円/楕円 82"/>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24147</xdr:rowOff>
    </xdr:from>
    <xdr:ext cx="762000" cy="259045"/>
    <xdr:sp macro="" textlink="">
      <xdr:nvSpPr>
        <xdr:cNvPr id="84" name="人件費該当値テキスト"/>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11430</xdr:rowOff>
    </xdr:from>
    <xdr:to>
      <xdr:col>5</xdr:col>
      <xdr:colOff>600075</xdr:colOff>
      <xdr:row>35</xdr:row>
      <xdr:rowOff>113030</xdr:rowOff>
    </xdr:to>
    <xdr:sp macro="" textlink="">
      <xdr:nvSpPr>
        <xdr:cNvPr id="85" name="円/楕円 84"/>
        <xdr:cNvSpPr/>
      </xdr:nvSpPr>
      <xdr:spPr>
        <a:xfrm>
          <a:off x="3937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123207</xdr:rowOff>
    </xdr:from>
    <xdr:ext cx="736600" cy="259045"/>
    <xdr:sp macro="" textlink="">
      <xdr:nvSpPr>
        <xdr:cNvPr id="86" name="テキスト ボックス 85"/>
        <xdr:cNvSpPr txBox="1"/>
      </xdr:nvSpPr>
      <xdr:spPr>
        <a:xfrm>
          <a:off x="3606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148590</xdr:rowOff>
    </xdr:from>
    <xdr:to>
      <xdr:col>4</xdr:col>
      <xdr:colOff>396875</xdr:colOff>
      <xdr:row>36</xdr:row>
      <xdr:rowOff>78740</xdr:rowOff>
    </xdr:to>
    <xdr:sp macro="" textlink="">
      <xdr:nvSpPr>
        <xdr:cNvPr id="87" name="円/楕円 86"/>
        <xdr:cNvSpPr/>
      </xdr:nvSpPr>
      <xdr:spPr>
        <a:xfrm>
          <a:off x="3048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88917</xdr:rowOff>
    </xdr:from>
    <xdr:ext cx="762000" cy="259045"/>
    <xdr:sp macro="" textlink="">
      <xdr:nvSpPr>
        <xdr:cNvPr id="88" name="テキスト ボックス 87"/>
        <xdr:cNvSpPr txBox="1"/>
      </xdr:nvSpPr>
      <xdr:spPr>
        <a:xfrm>
          <a:off x="2717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137160</xdr:rowOff>
    </xdr:from>
    <xdr:to>
      <xdr:col>3</xdr:col>
      <xdr:colOff>193675</xdr:colOff>
      <xdr:row>37</xdr:row>
      <xdr:rowOff>67310</xdr:rowOff>
    </xdr:to>
    <xdr:sp macro="" textlink="">
      <xdr:nvSpPr>
        <xdr:cNvPr id="89" name="円/楕円 88"/>
        <xdr:cNvSpPr/>
      </xdr:nvSpPr>
      <xdr:spPr>
        <a:xfrm>
          <a:off x="2159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77487</xdr:rowOff>
    </xdr:from>
    <xdr:ext cx="762000" cy="259045"/>
    <xdr:sp macro="" textlink="">
      <xdr:nvSpPr>
        <xdr:cNvPr id="90" name="テキスト ボックス 89"/>
        <xdr:cNvSpPr txBox="1"/>
      </xdr:nvSpPr>
      <xdr:spPr>
        <a:xfrm>
          <a:off x="1828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125730</xdr:rowOff>
    </xdr:from>
    <xdr:to>
      <xdr:col>1</xdr:col>
      <xdr:colOff>676275</xdr:colOff>
      <xdr:row>36</xdr:row>
      <xdr:rowOff>55880</xdr:rowOff>
    </xdr:to>
    <xdr:sp macro="" textlink="">
      <xdr:nvSpPr>
        <xdr:cNvPr id="91" name="円/楕円 90"/>
        <xdr:cNvSpPr/>
      </xdr:nvSpPr>
      <xdr:spPr>
        <a:xfrm>
          <a:off x="1270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66057</xdr:rowOff>
    </xdr:from>
    <xdr:ext cx="762000" cy="259045"/>
    <xdr:sp macro="" textlink="">
      <xdr:nvSpPr>
        <xdr:cNvPr id="92" name="テキスト ボックス 91"/>
        <xdr:cNvSpPr txBox="1"/>
      </xdr:nvSpPr>
      <xdr:spPr>
        <a:xfrm>
          <a:off x="939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7</a:t>
          </a:r>
          <a:r>
            <a:rPr kumimoji="1" lang="ja-JP" altLang="en-US" sz="1300">
              <a:latin typeface="ＭＳ Ｐゴシック"/>
            </a:rPr>
            <a:t>ポイント減少して</a:t>
          </a:r>
          <a:r>
            <a:rPr kumimoji="1" lang="en-US" altLang="ja-JP" sz="1300">
              <a:latin typeface="ＭＳ Ｐゴシック"/>
            </a:rPr>
            <a:t>9</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％となっており、類似団体と比較すると</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ポイント下回っている。窓口業務の民間委託や指定管理者制度導入により増加傾向で推移している。今後も更に事務事業の外部委託等を進めながら、その他の物件費について内部努力により削減しをおこない物件費の抑制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116114</xdr:rowOff>
    </xdr:from>
    <xdr:to>
      <xdr:col>24</xdr:col>
      <xdr:colOff>31750</xdr:colOff>
      <xdr:row>15</xdr:row>
      <xdr:rowOff>20864</xdr:rowOff>
    </xdr:to>
    <xdr:cxnSp macro="">
      <xdr:nvCxnSpPr>
        <xdr:cNvPr id="127" name="直線コネクタ 126"/>
        <xdr:cNvCxnSpPr/>
      </xdr:nvCxnSpPr>
      <xdr:spPr>
        <a:xfrm flipV="1">
          <a:off x="15671800" y="2516414"/>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15</xdr:row>
      <xdr:rowOff>20864</xdr:rowOff>
    </xdr:to>
    <xdr:cxnSp macro="">
      <xdr:nvCxnSpPr>
        <xdr:cNvPr id="130" name="直線コネクタ 129"/>
        <xdr:cNvCxnSpPr/>
      </xdr:nvCxnSpPr>
      <xdr:spPr>
        <a:xfrm>
          <a:off x="14782800" y="25273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72571</xdr:rowOff>
    </xdr:from>
    <xdr:to>
      <xdr:col>21</xdr:col>
      <xdr:colOff>361950</xdr:colOff>
      <xdr:row>14</xdr:row>
      <xdr:rowOff>127000</xdr:rowOff>
    </xdr:to>
    <xdr:cxnSp macro="">
      <xdr:nvCxnSpPr>
        <xdr:cNvPr id="133" name="直線コネクタ 132"/>
        <xdr:cNvCxnSpPr/>
      </xdr:nvCxnSpPr>
      <xdr:spPr>
        <a:xfrm>
          <a:off x="13893800" y="2472871"/>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14</xdr:row>
      <xdr:rowOff>72571</xdr:rowOff>
    </xdr:to>
    <xdr:cxnSp macro="">
      <xdr:nvCxnSpPr>
        <xdr:cNvPr id="136" name="直線コネクタ 135"/>
        <xdr:cNvCxnSpPr/>
      </xdr:nvCxnSpPr>
      <xdr:spPr>
        <a:xfrm>
          <a:off x="13004800" y="2342243"/>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65314</xdr:rowOff>
    </xdr:from>
    <xdr:to>
      <xdr:col>24</xdr:col>
      <xdr:colOff>82550</xdr:colOff>
      <xdr:row>14</xdr:row>
      <xdr:rowOff>166914</xdr:rowOff>
    </xdr:to>
    <xdr:sp macro="" textlink="">
      <xdr:nvSpPr>
        <xdr:cNvPr id="146" name="円/楕円 145"/>
        <xdr:cNvSpPr/>
      </xdr:nvSpPr>
      <xdr:spPr>
        <a:xfrm>
          <a:off x="16459200" y="24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81841</xdr:rowOff>
    </xdr:from>
    <xdr:ext cx="762000" cy="259045"/>
    <xdr:sp macro="" textlink="">
      <xdr:nvSpPr>
        <xdr:cNvPr id="147" name="物件費該当値テキスト"/>
        <xdr:cNvSpPr txBox="1"/>
      </xdr:nvSpPr>
      <xdr:spPr>
        <a:xfrm>
          <a:off x="165989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141514</xdr:rowOff>
    </xdr:from>
    <xdr:to>
      <xdr:col>22</xdr:col>
      <xdr:colOff>615950</xdr:colOff>
      <xdr:row>15</xdr:row>
      <xdr:rowOff>71664</xdr:rowOff>
    </xdr:to>
    <xdr:sp macro="" textlink="">
      <xdr:nvSpPr>
        <xdr:cNvPr id="148" name="円/楕円 147"/>
        <xdr:cNvSpPr/>
      </xdr:nvSpPr>
      <xdr:spPr>
        <a:xfrm>
          <a:off x="15621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81841</xdr:rowOff>
    </xdr:from>
    <xdr:ext cx="736600" cy="259045"/>
    <xdr:sp macro="" textlink="">
      <xdr:nvSpPr>
        <xdr:cNvPr id="149" name="テキスト ボックス 148"/>
        <xdr:cNvSpPr txBox="1"/>
      </xdr:nvSpPr>
      <xdr:spPr>
        <a:xfrm>
          <a:off x="15290800" y="2310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50" name="円/楕円 149"/>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51" name="テキスト ボックス 150"/>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21771</xdr:rowOff>
    </xdr:from>
    <xdr:to>
      <xdr:col>20</xdr:col>
      <xdr:colOff>209550</xdr:colOff>
      <xdr:row>14</xdr:row>
      <xdr:rowOff>123371</xdr:rowOff>
    </xdr:to>
    <xdr:sp macro="" textlink="">
      <xdr:nvSpPr>
        <xdr:cNvPr id="152" name="円/楕円 151"/>
        <xdr:cNvSpPr/>
      </xdr:nvSpPr>
      <xdr:spPr>
        <a:xfrm>
          <a:off x="13843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133548</xdr:rowOff>
    </xdr:from>
    <xdr:ext cx="762000" cy="259045"/>
    <xdr:sp macro="" textlink="">
      <xdr:nvSpPr>
        <xdr:cNvPr id="153" name="テキスト ボックス 152"/>
        <xdr:cNvSpPr txBox="1"/>
      </xdr:nvSpPr>
      <xdr:spPr>
        <a:xfrm>
          <a:off x="13512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4" name="円/楕円 153"/>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5" name="テキスト ボックス 154"/>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ポイント減少し</a:t>
          </a:r>
          <a:r>
            <a:rPr kumimoji="1" lang="en-US" altLang="ja-JP" sz="1300">
              <a:latin typeface="ＭＳ Ｐゴシック"/>
            </a:rPr>
            <a:t>7</a:t>
          </a:r>
          <a:r>
            <a:rPr kumimoji="1" lang="ja-JP" altLang="en-US" sz="1300">
              <a:latin typeface="ＭＳ Ｐゴシック"/>
            </a:rPr>
            <a:t>．</a:t>
          </a:r>
          <a:r>
            <a:rPr kumimoji="1" lang="en-US" altLang="ja-JP" sz="1300">
              <a:latin typeface="ＭＳ Ｐゴシック"/>
            </a:rPr>
            <a:t>4</a:t>
          </a:r>
          <a:r>
            <a:rPr kumimoji="1" lang="ja-JP" altLang="en-US" sz="1300">
              <a:latin typeface="ＭＳ Ｐゴシック"/>
            </a:rPr>
            <a:t>％となっており、類似団体より</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ポイント下回っているが、生活保護費については増加の一途である。一方、少子化対策経費は徐々に減少する見込みである。</a:t>
          </a:r>
          <a:endParaRPr kumimoji="1" lang="en-US" altLang="ja-JP" sz="1300">
            <a:latin typeface="ＭＳ Ｐゴシック"/>
          </a:endParaRPr>
        </a:p>
        <a:p>
          <a:r>
            <a:rPr kumimoji="1" lang="ja-JP" altLang="en-US" sz="1300">
              <a:latin typeface="ＭＳ Ｐゴシック"/>
            </a:rPr>
            <a:t>　今後は、生活保護費等の支給にかかる資格審査等の適正化や各種手当への特別加算等の見直しを進めていくことで、扶助費の増加を抑制する。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75293</xdr:rowOff>
    </xdr:from>
    <xdr:to>
      <xdr:col>7</xdr:col>
      <xdr:colOff>15875</xdr:colOff>
      <xdr:row>55</xdr:row>
      <xdr:rowOff>140607</xdr:rowOff>
    </xdr:to>
    <xdr:cxnSp macro="">
      <xdr:nvCxnSpPr>
        <xdr:cNvPr id="190" name="直線コネクタ 189"/>
        <xdr:cNvCxnSpPr/>
      </xdr:nvCxnSpPr>
      <xdr:spPr>
        <a:xfrm flipV="1">
          <a:off x="3987800" y="95050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132443</xdr:rowOff>
    </xdr:to>
    <xdr:cxnSp macro="">
      <xdr:nvCxnSpPr>
        <xdr:cNvPr id="193" name="直線コネクタ 192"/>
        <xdr:cNvCxnSpPr/>
      </xdr:nvCxnSpPr>
      <xdr:spPr>
        <a:xfrm flipV="1">
          <a:off x="3098800" y="95703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140607</xdr:rowOff>
    </xdr:from>
    <xdr:to>
      <xdr:col>4</xdr:col>
      <xdr:colOff>346075</xdr:colOff>
      <xdr:row>56</xdr:row>
      <xdr:rowOff>132443</xdr:rowOff>
    </xdr:to>
    <xdr:cxnSp macro="">
      <xdr:nvCxnSpPr>
        <xdr:cNvPr id="196" name="直線コネクタ 195"/>
        <xdr:cNvCxnSpPr/>
      </xdr:nvCxnSpPr>
      <xdr:spPr>
        <a:xfrm>
          <a:off x="2209800" y="95703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140607</xdr:rowOff>
    </xdr:from>
    <xdr:to>
      <xdr:col>3</xdr:col>
      <xdr:colOff>142875</xdr:colOff>
      <xdr:row>56</xdr:row>
      <xdr:rowOff>12700</xdr:rowOff>
    </xdr:to>
    <xdr:cxnSp macro="">
      <xdr:nvCxnSpPr>
        <xdr:cNvPr id="199" name="直線コネクタ 198"/>
        <xdr:cNvCxnSpPr/>
      </xdr:nvCxnSpPr>
      <xdr:spPr>
        <a:xfrm flipV="1">
          <a:off x="1320800" y="95703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24493</xdr:rowOff>
    </xdr:from>
    <xdr:to>
      <xdr:col>7</xdr:col>
      <xdr:colOff>66675</xdr:colOff>
      <xdr:row>55</xdr:row>
      <xdr:rowOff>126093</xdr:rowOff>
    </xdr:to>
    <xdr:sp macro="" textlink="">
      <xdr:nvSpPr>
        <xdr:cNvPr id="209" name="円/楕円 208"/>
        <xdr:cNvSpPr/>
      </xdr:nvSpPr>
      <xdr:spPr>
        <a:xfrm>
          <a:off x="47752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41020</xdr:rowOff>
    </xdr:from>
    <xdr:ext cx="762000" cy="259045"/>
    <xdr:sp macro="" textlink="">
      <xdr:nvSpPr>
        <xdr:cNvPr id="210" name="扶助費該当値テキスト"/>
        <xdr:cNvSpPr txBox="1"/>
      </xdr:nvSpPr>
      <xdr:spPr>
        <a:xfrm>
          <a:off x="49149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89807</xdr:rowOff>
    </xdr:from>
    <xdr:to>
      <xdr:col>5</xdr:col>
      <xdr:colOff>600075</xdr:colOff>
      <xdr:row>56</xdr:row>
      <xdr:rowOff>19957</xdr:rowOff>
    </xdr:to>
    <xdr:sp macro="" textlink="">
      <xdr:nvSpPr>
        <xdr:cNvPr id="211" name="円/楕円 210"/>
        <xdr:cNvSpPr/>
      </xdr:nvSpPr>
      <xdr:spPr>
        <a:xfrm>
          <a:off x="3937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212" name="テキスト ボックス 211"/>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81643</xdr:rowOff>
    </xdr:from>
    <xdr:to>
      <xdr:col>4</xdr:col>
      <xdr:colOff>396875</xdr:colOff>
      <xdr:row>57</xdr:row>
      <xdr:rowOff>11793</xdr:rowOff>
    </xdr:to>
    <xdr:sp macro="" textlink="">
      <xdr:nvSpPr>
        <xdr:cNvPr id="213" name="円/楕円 212"/>
        <xdr:cNvSpPr/>
      </xdr:nvSpPr>
      <xdr:spPr>
        <a:xfrm>
          <a:off x="3048000" y="968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168020</xdr:rowOff>
    </xdr:from>
    <xdr:ext cx="762000" cy="259045"/>
    <xdr:sp macro="" textlink="">
      <xdr:nvSpPr>
        <xdr:cNvPr id="214" name="テキスト ボックス 213"/>
        <xdr:cNvSpPr txBox="1"/>
      </xdr:nvSpPr>
      <xdr:spPr>
        <a:xfrm>
          <a:off x="2717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89807</xdr:rowOff>
    </xdr:from>
    <xdr:to>
      <xdr:col>3</xdr:col>
      <xdr:colOff>193675</xdr:colOff>
      <xdr:row>56</xdr:row>
      <xdr:rowOff>19957</xdr:rowOff>
    </xdr:to>
    <xdr:sp macro="" textlink="">
      <xdr:nvSpPr>
        <xdr:cNvPr id="215" name="円/楕円 214"/>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4734</xdr:rowOff>
    </xdr:from>
    <xdr:ext cx="762000" cy="259045"/>
    <xdr:sp macro="" textlink="">
      <xdr:nvSpPr>
        <xdr:cNvPr id="216" name="テキスト ボックス 215"/>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7" name="円/楕円 216"/>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8" name="テキスト ボックス 217"/>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a:t>
          </a:r>
          <a:r>
            <a:rPr kumimoji="1" lang="ja-JP" altLang="en-US" sz="1300">
              <a:latin typeface="ＭＳ Ｐゴシック"/>
            </a:rPr>
            <a:t>．</a:t>
          </a:r>
          <a:r>
            <a:rPr kumimoji="1" lang="en-US" altLang="ja-JP" sz="1300">
              <a:latin typeface="ＭＳ Ｐゴシック"/>
            </a:rPr>
            <a:t>7</a:t>
          </a:r>
          <a:r>
            <a:rPr kumimoji="1" lang="ja-JP" altLang="en-US" sz="1300">
              <a:latin typeface="ＭＳ Ｐゴシック"/>
            </a:rPr>
            <a:t>ポイント増加し</a:t>
          </a:r>
          <a:r>
            <a:rPr kumimoji="1" lang="en-US" altLang="ja-JP" sz="1300">
              <a:latin typeface="ＭＳ Ｐゴシック"/>
            </a:rPr>
            <a:t>12</a:t>
          </a:r>
          <a:r>
            <a:rPr kumimoji="1" lang="ja-JP" altLang="en-US" sz="1300">
              <a:latin typeface="ＭＳ Ｐゴシック"/>
            </a:rPr>
            <a:t>．</a:t>
          </a:r>
          <a:r>
            <a:rPr kumimoji="1" lang="en-US" altLang="ja-JP" sz="1300">
              <a:latin typeface="ＭＳ Ｐゴシック"/>
            </a:rPr>
            <a:t>9</a:t>
          </a:r>
          <a:r>
            <a:rPr kumimoji="1" lang="ja-JP" altLang="en-US" sz="1300">
              <a:latin typeface="ＭＳ Ｐゴシック"/>
            </a:rPr>
            <a:t>％となっており、類似団体と比較して</a:t>
          </a:r>
          <a:r>
            <a:rPr kumimoji="1" lang="en-US" altLang="ja-JP" sz="1300">
              <a:latin typeface="ＭＳ Ｐゴシック"/>
            </a:rPr>
            <a:t>1</a:t>
          </a:r>
          <a:r>
            <a:rPr kumimoji="1" lang="ja-JP" altLang="en-US" sz="1300">
              <a:latin typeface="ＭＳ Ｐゴシック"/>
            </a:rPr>
            <a:t>．</a:t>
          </a:r>
          <a:r>
            <a:rPr kumimoji="1" lang="en-US" altLang="ja-JP" sz="1300">
              <a:latin typeface="ＭＳ Ｐゴシック"/>
            </a:rPr>
            <a:t>8</a:t>
          </a:r>
          <a:r>
            <a:rPr kumimoji="1" lang="ja-JP" altLang="en-US" sz="1300">
              <a:latin typeface="ＭＳ Ｐゴシック"/>
            </a:rPr>
            <a:t>ポイント下回っている。国民健康保険事業会計の赤字補てんにかかるは依然高額のまま推移しており、後期高齢者医療事業、介護保険事業についても増加していることから、税率見直しなど適正化を図る必要がある。また、下水道事業会計において独立採算の原則に立ち返った使用料の見直しにより経営の健全化を図り、一般会計の負担額を減らすよう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20320</xdr:rowOff>
    </xdr:from>
    <xdr:to>
      <xdr:col>24</xdr:col>
      <xdr:colOff>31750</xdr:colOff>
      <xdr:row>56</xdr:row>
      <xdr:rowOff>81280</xdr:rowOff>
    </xdr:to>
    <xdr:cxnSp macro="">
      <xdr:nvCxnSpPr>
        <xdr:cNvPr id="251" name="直線コネクタ 250"/>
        <xdr:cNvCxnSpPr/>
      </xdr:nvCxnSpPr>
      <xdr:spPr>
        <a:xfrm>
          <a:off x="15671800" y="96215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20320</xdr:rowOff>
    </xdr:from>
    <xdr:to>
      <xdr:col>22</xdr:col>
      <xdr:colOff>565150</xdr:colOff>
      <xdr:row>56</xdr:row>
      <xdr:rowOff>50800</xdr:rowOff>
    </xdr:to>
    <xdr:cxnSp macro="">
      <xdr:nvCxnSpPr>
        <xdr:cNvPr id="254" name="直線コネクタ 253"/>
        <xdr:cNvCxnSpPr/>
      </xdr:nvCxnSpPr>
      <xdr:spPr>
        <a:xfrm flipV="1">
          <a:off x="14782800" y="9621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56</xdr:row>
      <xdr:rowOff>142240</xdr:rowOff>
    </xdr:to>
    <xdr:cxnSp macro="">
      <xdr:nvCxnSpPr>
        <xdr:cNvPr id="257" name="直線コネクタ 256"/>
        <xdr:cNvCxnSpPr/>
      </xdr:nvCxnSpPr>
      <xdr:spPr>
        <a:xfrm flipV="1">
          <a:off x="13893800" y="96520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66040</xdr:rowOff>
    </xdr:from>
    <xdr:to>
      <xdr:col>20</xdr:col>
      <xdr:colOff>158750</xdr:colOff>
      <xdr:row>56</xdr:row>
      <xdr:rowOff>142240</xdr:rowOff>
    </xdr:to>
    <xdr:cxnSp macro="">
      <xdr:nvCxnSpPr>
        <xdr:cNvPr id="260" name="直線コネクタ 259"/>
        <xdr:cNvCxnSpPr/>
      </xdr:nvCxnSpPr>
      <xdr:spPr>
        <a:xfrm>
          <a:off x="13004800" y="96672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70" name="円/楕円 269"/>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71"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140970</xdr:rowOff>
    </xdr:from>
    <xdr:to>
      <xdr:col>22</xdr:col>
      <xdr:colOff>615950</xdr:colOff>
      <xdr:row>56</xdr:row>
      <xdr:rowOff>71120</xdr:rowOff>
    </xdr:to>
    <xdr:sp macro="" textlink="">
      <xdr:nvSpPr>
        <xdr:cNvPr id="272" name="円/楕円 271"/>
        <xdr:cNvSpPr/>
      </xdr:nvSpPr>
      <xdr:spPr>
        <a:xfrm>
          <a:off x="15621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81297</xdr:rowOff>
    </xdr:from>
    <xdr:ext cx="736600" cy="259045"/>
    <xdr:sp macro="" textlink="">
      <xdr:nvSpPr>
        <xdr:cNvPr id="273" name="テキスト ボックス 272"/>
        <xdr:cNvSpPr txBox="1"/>
      </xdr:nvSpPr>
      <xdr:spPr>
        <a:xfrm>
          <a:off x="15290800" y="933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0</xdr:rowOff>
    </xdr:from>
    <xdr:to>
      <xdr:col>21</xdr:col>
      <xdr:colOff>412750</xdr:colOff>
      <xdr:row>56</xdr:row>
      <xdr:rowOff>101600</xdr:rowOff>
    </xdr:to>
    <xdr:sp macro="" textlink="">
      <xdr:nvSpPr>
        <xdr:cNvPr id="274" name="円/楕円 273"/>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75" name="テキスト ボックス 274"/>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91440</xdr:rowOff>
    </xdr:from>
    <xdr:to>
      <xdr:col>20</xdr:col>
      <xdr:colOff>209550</xdr:colOff>
      <xdr:row>57</xdr:row>
      <xdr:rowOff>21590</xdr:rowOff>
    </xdr:to>
    <xdr:sp macro="" textlink="">
      <xdr:nvSpPr>
        <xdr:cNvPr id="276" name="円/楕円 275"/>
        <xdr:cNvSpPr/>
      </xdr:nvSpPr>
      <xdr:spPr>
        <a:xfrm>
          <a:off x="13843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31767</xdr:rowOff>
    </xdr:from>
    <xdr:ext cx="762000" cy="259045"/>
    <xdr:sp macro="" textlink="">
      <xdr:nvSpPr>
        <xdr:cNvPr id="277" name="テキスト ボックス 276"/>
        <xdr:cNvSpPr txBox="1"/>
      </xdr:nvSpPr>
      <xdr:spPr>
        <a:xfrm>
          <a:off x="13512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78" name="円/楕円 277"/>
        <xdr:cNvSpPr/>
      </xdr:nvSpPr>
      <xdr:spPr>
        <a:xfrm>
          <a:off x="12954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79" name="テキスト ボックス 278"/>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平成</a:t>
          </a:r>
          <a:r>
            <a:rPr kumimoji="1" lang="en-US" altLang="ja-JP" sz="1300" baseline="0">
              <a:latin typeface="ＭＳ Ｐゴシック"/>
            </a:rPr>
            <a:t>25</a:t>
          </a:r>
          <a:r>
            <a:rPr kumimoji="1" lang="ja-JP" altLang="en-US" sz="1300" baseline="0">
              <a:latin typeface="ＭＳ Ｐゴシック"/>
            </a:rPr>
            <a:t>年度と比較して</a:t>
          </a:r>
          <a:r>
            <a:rPr kumimoji="1" lang="en-US" altLang="ja-JP" sz="1300" baseline="0">
              <a:latin typeface="ＭＳ Ｐゴシック"/>
            </a:rPr>
            <a:t>0</a:t>
          </a:r>
          <a:r>
            <a:rPr kumimoji="1" lang="ja-JP" altLang="en-US" sz="1300" baseline="0">
              <a:latin typeface="ＭＳ Ｐゴシック"/>
            </a:rPr>
            <a:t>．</a:t>
          </a:r>
          <a:r>
            <a:rPr kumimoji="1" lang="en-US" altLang="ja-JP" sz="1300" baseline="0">
              <a:latin typeface="ＭＳ Ｐゴシック"/>
            </a:rPr>
            <a:t>3</a:t>
          </a:r>
          <a:r>
            <a:rPr kumimoji="1" lang="ja-JP" altLang="en-US" sz="1300" baseline="0">
              <a:latin typeface="ＭＳ Ｐゴシック"/>
            </a:rPr>
            <a:t>ポイント減少し</a:t>
          </a:r>
          <a:r>
            <a:rPr kumimoji="1" lang="en-US" altLang="ja-JP" sz="1300" baseline="0">
              <a:latin typeface="ＭＳ Ｐゴシック"/>
            </a:rPr>
            <a:t>15</a:t>
          </a:r>
          <a:r>
            <a:rPr kumimoji="1" lang="ja-JP" altLang="en-US" sz="1300" baseline="0">
              <a:latin typeface="ＭＳ Ｐゴシック"/>
            </a:rPr>
            <a:t>．</a:t>
          </a:r>
          <a:r>
            <a:rPr kumimoji="1" lang="en-US" altLang="ja-JP" sz="1300" baseline="0">
              <a:latin typeface="ＭＳ Ｐゴシック"/>
            </a:rPr>
            <a:t>9</a:t>
          </a:r>
          <a:r>
            <a:rPr kumimoji="1" lang="ja-JP" altLang="en-US" sz="1300" baseline="0">
              <a:latin typeface="ＭＳ Ｐゴシック"/>
            </a:rPr>
            <a:t>％となっており類似団体よりも</a:t>
          </a:r>
          <a:r>
            <a:rPr kumimoji="1" lang="en-US" altLang="ja-JP" sz="1300" baseline="0">
              <a:latin typeface="ＭＳ Ｐゴシック"/>
            </a:rPr>
            <a:t>4</a:t>
          </a:r>
          <a:r>
            <a:rPr kumimoji="1" lang="ja-JP" altLang="en-US" sz="1300" baseline="0">
              <a:latin typeface="ＭＳ Ｐゴシック"/>
            </a:rPr>
            <a:t>．</a:t>
          </a:r>
          <a:r>
            <a:rPr kumimoji="1" lang="en-US" altLang="ja-JP" sz="1300" baseline="0">
              <a:latin typeface="ＭＳ Ｐゴシック"/>
            </a:rPr>
            <a:t>7</a:t>
          </a:r>
          <a:r>
            <a:rPr kumimoji="1" lang="ja-JP" altLang="en-US" sz="1300" baseline="0">
              <a:latin typeface="ＭＳ Ｐゴシック"/>
            </a:rPr>
            <a:t>ポイント上回っている。一部事務組合に対する負担が大きく、天草広域連合においては、ごみ処理施設等の更新も計画されており事業費負担金の増加が見込まれている。今後は補助金ガイドラインの見直しにより各種団体等に対する単独補助金の見直しを進めていく。</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85090</xdr:rowOff>
    </xdr:from>
    <xdr:to>
      <xdr:col>24</xdr:col>
      <xdr:colOff>31750</xdr:colOff>
      <xdr:row>36</xdr:row>
      <xdr:rowOff>96520</xdr:rowOff>
    </xdr:to>
    <xdr:cxnSp macro="">
      <xdr:nvCxnSpPr>
        <xdr:cNvPr id="311" name="直線コネクタ 310"/>
        <xdr:cNvCxnSpPr/>
      </xdr:nvCxnSpPr>
      <xdr:spPr>
        <a:xfrm flipV="1">
          <a:off x="15671800" y="625729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66040</xdr:rowOff>
    </xdr:from>
    <xdr:to>
      <xdr:col>22</xdr:col>
      <xdr:colOff>565150</xdr:colOff>
      <xdr:row>36</xdr:row>
      <xdr:rowOff>96520</xdr:rowOff>
    </xdr:to>
    <xdr:cxnSp macro="">
      <xdr:nvCxnSpPr>
        <xdr:cNvPr id="314" name="直線コネクタ 313"/>
        <xdr:cNvCxnSpPr/>
      </xdr:nvCxnSpPr>
      <xdr:spPr>
        <a:xfrm>
          <a:off x="14782800" y="6238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31750</xdr:rowOff>
    </xdr:from>
    <xdr:to>
      <xdr:col>21</xdr:col>
      <xdr:colOff>361950</xdr:colOff>
      <xdr:row>36</xdr:row>
      <xdr:rowOff>66040</xdr:rowOff>
    </xdr:to>
    <xdr:cxnSp macro="">
      <xdr:nvCxnSpPr>
        <xdr:cNvPr id="317" name="直線コネクタ 316"/>
        <xdr:cNvCxnSpPr/>
      </xdr:nvCxnSpPr>
      <xdr:spPr>
        <a:xfrm>
          <a:off x="13893800" y="62039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27940</xdr:rowOff>
    </xdr:from>
    <xdr:to>
      <xdr:col>20</xdr:col>
      <xdr:colOff>158750</xdr:colOff>
      <xdr:row>36</xdr:row>
      <xdr:rowOff>31750</xdr:rowOff>
    </xdr:to>
    <xdr:cxnSp macro="">
      <xdr:nvCxnSpPr>
        <xdr:cNvPr id="320" name="直線コネクタ 319"/>
        <xdr:cNvCxnSpPr/>
      </xdr:nvCxnSpPr>
      <xdr:spPr>
        <a:xfrm>
          <a:off x="13004800" y="62001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34290</xdr:rowOff>
    </xdr:from>
    <xdr:to>
      <xdr:col>24</xdr:col>
      <xdr:colOff>82550</xdr:colOff>
      <xdr:row>36</xdr:row>
      <xdr:rowOff>135890</xdr:rowOff>
    </xdr:to>
    <xdr:sp macro="" textlink="">
      <xdr:nvSpPr>
        <xdr:cNvPr id="330" name="円/楕円 329"/>
        <xdr:cNvSpPr/>
      </xdr:nvSpPr>
      <xdr:spPr>
        <a:xfrm>
          <a:off x="164592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6367</xdr:rowOff>
    </xdr:from>
    <xdr:ext cx="762000" cy="259045"/>
    <xdr:sp macro="" textlink="">
      <xdr:nvSpPr>
        <xdr:cNvPr id="331" name="補助費等該当値テキスト"/>
        <xdr:cNvSpPr txBox="1"/>
      </xdr:nvSpPr>
      <xdr:spPr>
        <a:xfrm>
          <a:off x="165989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45720</xdr:rowOff>
    </xdr:from>
    <xdr:to>
      <xdr:col>22</xdr:col>
      <xdr:colOff>615950</xdr:colOff>
      <xdr:row>36</xdr:row>
      <xdr:rowOff>147320</xdr:rowOff>
    </xdr:to>
    <xdr:sp macro="" textlink="">
      <xdr:nvSpPr>
        <xdr:cNvPr id="332" name="円/楕円 331"/>
        <xdr:cNvSpPr/>
      </xdr:nvSpPr>
      <xdr:spPr>
        <a:xfrm>
          <a:off x="15621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132097</xdr:rowOff>
    </xdr:from>
    <xdr:ext cx="736600" cy="259045"/>
    <xdr:sp macro="" textlink="">
      <xdr:nvSpPr>
        <xdr:cNvPr id="333" name="テキスト ボックス 332"/>
        <xdr:cNvSpPr txBox="1"/>
      </xdr:nvSpPr>
      <xdr:spPr>
        <a:xfrm>
          <a:off x="15290800" y="630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xdr:rowOff>
    </xdr:from>
    <xdr:to>
      <xdr:col>21</xdr:col>
      <xdr:colOff>412750</xdr:colOff>
      <xdr:row>36</xdr:row>
      <xdr:rowOff>116840</xdr:rowOff>
    </xdr:to>
    <xdr:sp macro="" textlink="">
      <xdr:nvSpPr>
        <xdr:cNvPr id="334" name="円/楕円 333"/>
        <xdr:cNvSpPr/>
      </xdr:nvSpPr>
      <xdr:spPr>
        <a:xfrm>
          <a:off x="14732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35" name="テキスト ボックス 334"/>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152400</xdr:rowOff>
    </xdr:from>
    <xdr:to>
      <xdr:col>20</xdr:col>
      <xdr:colOff>209550</xdr:colOff>
      <xdr:row>36</xdr:row>
      <xdr:rowOff>82550</xdr:rowOff>
    </xdr:to>
    <xdr:sp macro="" textlink="">
      <xdr:nvSpPr>
        <xdr:cNvPr id="336" name="円/楕円 335"/>
        <xdr:cNvSpPr/>
      </xdr:nvSpPr>
      <xdr:spPr>
        <a:xfrm>
          <a:off x="13843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67327</xdr:rowOff>
    </xdr:from>
    <xdr:ext cx="762000" cy="259045"/>
    <xdr:sp macro="" textlink="">
      <xdr:nvSpPr>
        <xdr:cNvPr id="337" name="テキスト ボックス 336"/>
        <xdr:cNvSpPr txBox="1"/>
      </xdr:nvSpPr>
      <xdr:spPr>
        <a:xfrm>
          <a:off x="13512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148590</xdr:rowOff>
    </xdr:from>
    <xdr:to>
      <xdr:col>19</xdr:col>
      <xdr:colOff>6350</xdr:colOff>
      <xdr:row>36</xdr:row>
      <xdr:rowOff>78740</xdr:rowOff>
    </xdr:to>
    <xdr:sp macro="" textlink="">
      <xdr:nvSpPr>
        <xdr:cNvPr id="338" name="円/楕円 337"/>
        <xdr:cNvSpPr/>
      </xdr:nvSpPr>
      <xdr:spPr>
        <a:xfrm>
          <a:off x="12954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63517</xdr:rowOff>
    </xdr:from>
    <xdr:ext cx="762000" cy="259045"/>
    <xdr:sp macro="" textlink="">
      <xdr:nvSpPr>
        <xdr:cNvPr id="339" name="テキスト ボックス 338"/>
        <xdr:cNvSpPr txBox="1"/>
      </xdr:nvSpPr>
      <xdr:spPr>
        <a:xfrm>
          <a:off x="12623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1</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ポイント増加し</a:t>
          </a:r>
          <a:r>
            <a:rPr kumimoji="1" lang="en-US" altLang="ja-JP" sz="1300">
              <a:latin typeface="ＭＳ Ｐゴシック"/>
            </a:rPr>
            <a:t>24.3</a:t>
          </a:r>
          <a:r>
            <a:rPr kumimoji="1" lang="ja-JP" altLang="en-US" sz="1300">
              <a:latin typeface="ＭＳ Ｐゴシック"/>
            </a:rPr>
            <a:t>％となっており、類似団体よりも</a:t>
          </a:r>
          <a:r>
            <a:rPr kumimoji="1" lang="en-US" altLang="ja-JP" sz="1300">
              <a:latin typeface="ＭＳ Ｐゴシック"/>
            </a:rPr>
            <a:t>4</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ポイント下回っている。依然、合併前の大規模事業の実施が公債費負担を増加させ経常収支比率を圧迫している状況にある。また、</a:t>
          </a:r>
          <a:r>
            <a:rPr kumimoji="1" lang="ja-JP" altLang="ja-JP" sz="1300">
              <a:solidFill>
                <a:schemeClr val="dk1"/>
              </a:solidFill>
              <a:latin typeface="+mn-lt"/>
              <a:ea typeface="+mn-ea"/>
              <a:cs typeface="+mn-cs"/>
            </a:rPr>
            <a:t>地域振興基金の財源や主要事業に係る合併特例債の発行</a:t>
          </a:r>
          <a:r>
            <a:rPr kumimoji="1" lang="ja-JP" altLang="en-US" sz="1300">
              <a:solidFill>
                <a:schemeClr val="dk1"/>
              </a:solidFill>
              <a:latin typeface="+mn-lt"/>
              <a:ea typeface="+mn-ea"/>
              <a:cs typeface="+mn-cs"/>
            </a:rPr>
            <a:t>をおこなっており、</a:t>
          </a:r>
          <a:r>
            <a:rPr kumimoji="1" lang="ja-JP" altLang="ja-JP" sz="1300">
              <a:solidFill>
                <a:schemeClr val="dk1"/>
              </a:solidFill>
              <a:latin typeface="+mn-lt"/>
              <a:ea typeface="+mn-ea"/>
              <a:cs typeface="+mn-cs"/>
            </a:rPr>
            <a:t>元利償還金はしばらく横ばいで推移することから悪化傾向となることが見込まれる</a:t>
          </a:r>
          <a:r>
            <a:rPr kumimoji="1" lang="ja-JP" altLang="en-US" sz="1300">
              <a:solidFill>
                <a:schemeClr val="dk1"/>
              </a:solidFill>
              <a:latin typeface="+mn-lt"/>
              <a:ea typeface="+mn-ea"/>
              <a:cs typeface="+mn-cs"/>
            </a:rPr>
            <a:t>。</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今後、長期的な対策として、第３次財政計画に基づき財政に影響を及ぼす大規模事業の見直しをおこなうとともに、計画的な事業実施に努め地方債発行を抑制する。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83185</xdr:rowOff>
    </xdr:from>
    <xdr:to>
      <xdr:col>7</xdr:col>
      <xdr:colOff>15875</xdr:colOff>
      <xdr:row>75</xdr:row>
      <xdr:rowOff>113665</xdr:rowOff>
    </xdr:to>
    <xdr:cxnSp macro="">
      <xdr:nvCxnSpPr>
        <xdr:cNvPr id="371" name="直線コネクタ 370"/>
        <xdr:cNvCxnSpPr/>
      </xdr:nvCxnSpPr>
      <xdr:spPr>
        <a:xfrm>
          <a:off x="3987800" y="12941935"/>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73660</xdr:rowOff>
    </xdr:from>
    <xdr:to>
      <xdr:col>5</xdr:col>
      <xdr:colOff>549275</xdr:colOff>
      <xdr:row>75</xdr:row>
      <xdr:rowOff>83185</xdr:rowOff>
    </xdr:to>
    <xdr:cxnSp macro="">
      <xdr:nvCxnSpPr>
        <xdr:cNvPr id="374" name="直線コネクタ 373"/>
        <xdr:cNvCxnSpPr/>
      </xdr:nvCxnSpPr>
      <xdr:spPr>
        <a:xfrm>
          <a:off x="3098800" y="1293241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58420</xdr:rowOff>
    </xdr:from>
    <xdr:to>
      <xdr:col>4</xdr:col>
      <xdr:colOff>346075</xdr:colOff>
      <xdr:row>75</xdr:row>
      <xdr:rowOff>73660</xdr:rowOff>
    </xdr:to>
    <xdr:cxnSp macro="">
      <xdr:nvCxnSpPr>
        <xdr:cNvPr id="377" name="直線コネクタ 376"/>
        <xdr:cNvCxnSpPr/>
      </xdr:nvCxnSpPr>
      <xdr:spPr>
        <a:xfrm>
          <a:off x="2209800" y="1291717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35560</xdr:rowOff>
    </xdr:from>
    <xdr:to>
      <xdr:col>3</xdr:col>
      <xdr:colOff>142875</xdr:colOff>
      <xdr:row>75</xdr:row>
      <xdr:rowOff>58420</xdr:rowOff>
    </xdr:to>
    <xdr:cxnSp macro="">
      <xdr:nvCxnSpPr>
        <xdr:cNvPr id="380" name="直線コネクタ 379"/>
        <xdr:cNvCxnSpPr/>
      </xdr:nvCxnSpPr>
      <xdr:spPr>
        <a:xfrm>
          <a:off x="1320800" y="128943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62865</xdr:rowOff>
    </xdr:from>
    <xdr:to>
      <xdr:col>7</xdr:col>
      <xdr:colOff>66675</xdr:colOff>
      <xdr:row>75</xdr:row>
      <xdr:rowOff>164464</xdr:rowOff>
    </xdr:to>
    <xdr:sp macro="" textlink="">
      <xdr:nvSpPr>
        <xdr:cNvPr id="390" name="円/楕円 389"/>
        <xdr:cNvSpPr/>
      </xdr:nvSpPr>
      <xdr:spPr>
        <a:xfrm>
          <a:off x="4775200" y="129216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34942</xdr:rowOff>
    </xdr:from>
    <xdr:ext cx="762000" cy="259045"/>
    <xdr:sp macro="" textlink="">
      <xdr:nvSpPr>
        <xdr:cNvPr id="391" name="公債費該当値テキスト"/>
        <xdr:cNvSpPr txBox="1"/>
      </xdr:nvSpPr>
      <xdr:spPr>
        <a:xfrm>
          <a:off x="4914900" y="1289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32385</xdr:rowOff>
    </xdr:from>
    <xdr:to>
      <xdr:col>5</xdr:col>
      <xdr:colOff>600075</xdr:colOff>
      <xdr:row>75</xdr:row>
      <xdr:rowOff>133985</xdr:rowOff>
    </xdr:to>
    <xdr:sp macro="" textlink="">
      <xdr:nvSpPr>
        <xdr:cNvPr id="392" name="円/楕円 391"/>
        <xdr:cNvSpPr/>
      </xdr:nvSpPr>
      <xdr:spPr>
        <a:xfrm>
          <a:off x="3937000" y="1289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118763</xdr:rowOff>
    </xdr:from>
    <xdr:ext cx="736600" cy="259045"/>
    <xdr:sp macro="" textlink="">
      <xdr:nvSpPr>
        <xdr:cNvPr id="393" name="テキスト ボックス 392"/>
        <xdr:cNvSpPr txBox="1"/>
      </xdr:nvSpPr>
      <xdr:spPr>
        <a:xfrm>
          <a:off x="3606800" y="12977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22860</xdr:rowOff>
    </xdr:from>
    <xdr:to>
      <xdr:col>4</xdr:col>
      <xdr:colOff>396875</xdr:colOff>
      <xdr:row>75</xdr:row>
      <xdr:rowOff>124460</xdr:rowOff>
    </xdr:to>
    <xdr:sp macro="" textlink="">
      <xdr:nvSpPr>
        <xdr:cNvPr id="394" name="円/楕円 393"/>
        <xdr:cNvSpPr/>
      </xdr:nvSpPr>
      <xdr:spPr>
        <a:xfrm>
          <a:off x="3048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109238</xdr:rowOff>
    </xdr:from>
    <xdr:ext cx="762000" cy="259045"/>
    <xdr:sp macro="" textlink="">
      <xdr:nvSpPr>
        <xdr:cNvPr id="395" name="テキスト ボックス 394"/>
        <xdr:cNvSpPr txBox="1"/>
      </xdr:nvSpPr>
      <xdr:spPr>
        <a:xfrm>
          <a:off x="2717800" y="12967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7620</xdr:rowOff>
    </xdr:from>
    <xdr:to>
      <xdr:col>3</xdr:col>
      <xdr:colOff>193675</xdr:colOff>
      <xdr:row>75</xdr:row>
      <xdr:rowOff>109220</xdr:rowOff>
    </xdr:to>
    <xdr:sp macro="" textlink="">
      <xdr:nvSpPr>
        <xdr:cNvPr id="396" name="円/楕円 395"/>
        <xdr:cNvSpPr/>
      </xdr:nvSpPr>
      <xdr:spPr>
        <a:xfrm>
          <a:off x="2159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93997</xdr:rowOff>
    </xdr:from>
    <xdr:ext cx="762000" cy="259045"/>
    <xdr:sp macro="" textlink="">
      <xdr:nvSpPr>
        <xdr:cNvPr id="397" name="テキスト ボックス 396"/>
        <xdr:cNvSpPr txBox="1"/>
      </xdr:nvSpPr>
      <xdr:spPr>
        <a:xfrm>
          <a:off x="1828800" y="12952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98" name="円/楕円 397"/>
        <xdr:cNvSpPr/>
      </xdr:nvSpPr>
      <xdr:spPr>
        <a:xfrm>
          <a:off x="1270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99" name="テキスト ボックス 398"/>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1</a:t>
          </a:r>
          <a:r>
            <a:rPr kumimoji="1" lang="ja-JP" altLang="en-US" sz="1300">
              <a:latin typeface="ＭＳ Ｐゴシック"/>
            </a:rPr>
            <a:t>．</a:t>
          </a:r>
          <a:r>
            <a:rPr kumimoji="1" lang="en-US" altLang="ja-JP" sz="1300">
              <a:latin typeface="ＭＳ Ｐゴシック"/>
            </a:rPr>
            <a:t>4</a:t>
          </a:r>
          <a:r>
            <a:rPr kumimoji="1" lang="ja-JP" altLang="en-US" sz="1300">
              <a:latin typeface="ＭＳ Ｐゴシック"/>
            </a:rPr>
            <a:t>ポイント増加し</a:t>
          </a:r>
          <a:r>
            <a:rPr kumimoji="1" lang="en-US" altLang="ja-JP" sz="1300">
              <a:latin typeface="ＭＳ Ｐゴシック"/>
            </a:rPr>
            <a:t>68</a:t>
          </a:r>
          <a:r>
            <a:rPr kumimoji="1" lang="ja-JP" altLang="en-US" sz="1300">
              <a:latin typeface="ＭＳ Ｐゴシック"/>
            </a:rPr>
            <a:t>．</a:t>
          </a:r>
          <a:r>
            <a:rPr kumimoji="1" lang="en-US" altLang="ja-JP" sz="1300">
              <a:latin typeface="ＭＳ Ｐゴシック"/>
            </a:rPr>
            <a:t>0</a:t>
          </a:r>
          <a:r>
            <a:rPr kumimoji="1" lang="ja-JP" altLang="en-US" sz="1300">
              <a:latin typeface="ＭＳ Ｐゴシック"/>
            </a:rPr>
            <a:t>％となっており、類似団体と比較して</a:t>
          </a:r>
          <a:r>
            <a:rPr kumimoji="1" lang="en-US" altLang="ja-JP" sz="1300">
              <a:latin typeface="ＭＳ Ｐゴシック"/>
            </a:rPr>
            <a:t>2</a:t>
          </a:r>
          <a:r>
            <a:rPr kumimoji="1" lang="ja-JP" altLang="en-US" sz="1300">
              <a:latin typeface="ＭＳ Ｐゴシック"/>
            </a:rPr>
            <a:t>．</a:t>
          </a:r>
          <a:r>
            <a:rPr kumimoji="1" lang="en-US" altLang="ja-JP" sz="1300">
              <a:latin typeface="ＭＳ Ｐゴシック"/>
            </a:rPr>
            <a:t>4</a:t>
          </a:r>
          <a:r>
            <a:rPr kumimoji="1" lang="ja-JP" altLang="en-US" sz="1300">
              <a:latin typeface="ＭＳ Ｐゴシック"/>
            </a:rPr>
            <a:t>ポイント下回っている。補助費等の一部事務組合負担金において大規模事業が予定されていることから、市の計画と整合性を保ちながら負担の平準化を図る。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111761</xdr:rowOff>
    </xdr:from>
    <xdr:to>
      <xdr:col>24</xdr:col>
      <xdr:colOff>31750</xdr:colOff>
      <xdr:row>76</xdr:row>
      <xdr:rowOff>165100</xdr:rowOff>
    </xdr:to>
    <xdr:cxnSp macro="">
      <xdr:nvCxnSpPr>
        <xdr:cNvPr id="432" name="直線コネクタ 431"/>
        <xdr:cNvCxnSpPr/>
      </xdr:nvCxnSpPr>
      <xdr:spPr>
        <a:xfrm>
          <a:off x="15671800" y="13141961"/>
          <a:ext cx="8382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111761</xdr:rowOff>
    </xdr:from>
    <xdr:to>
      <xdr:col>22</xdr:col>
      <xdr:colOff>565150</xdr:colOff>
      <xdr:row>77</xdr:row>
      <xdr:rowOff>27939</xdr:rowOff>
    </xdr:to>
    <xdr:cxnSp macro="">
      <xdr:nvCxnSpPr>
        <xdr:cNvPr id="435" name="直線コネクタ 434"/>
        <xdr:cNvCxnSpPr/>
      </xdr:nvCxnSpPr>
      <xdr:spPr>
        <a:xfrm flipV="1">
          <a:off x="14782800" y="13141961"/>
          <a:ext cx="889000" cy="8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27939</xdr:rowOff>
    </xdr:from>
    <xdr:to>
      <xdr:col>21</xdr:col>
      <xdr:colOff>361950</xdr:colOff>
      <xdr:row>77</xdr:row>
      <xdr:rowOff>43180</xdr:rowOff>
    </xdr:to>
    <xdr:cxnSp macro="">
      <xdr:nvCxnSpPr>
        <xdr:cNvPr id="438" name="直線コネクタ 437"/>
        <xdr:cNvCxnSpPr/>
      </xdr:nvCxnSpPr>
      <xdr:spPr>
        <a:xfrm flipV="1">
          <a:off x="13893800" y="1322958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50800</xdr:rowOff>
    </xdr:from>
    <xdr:to>
      <xdr:col>20</xdr:col>
      <xdr:colOff>158750</xdr:colOff>
      <xdr:row>77</xdr:row>
      <xdr:rowOff>43180</xdr:rowOff>
    </xdr:to>
    <xdr:cxnSp macro="">
      <xdr:nvCxnSpPr>
        <xdr:cNvPr id="441" name="直線コネクタ 440"/>
        <xdr:cNvCxnSpPr/>
      </xdr:nvCxnSpPr>
      <xdr:spPr>
        <a:xfrm>
          <a:off x="13004800" y="1308100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114300</xdr:rowOff>
    </xdr:from>
    <xdr:to>
      <xdr:col>24</xdr:col>
      <xdr:colOff>82550</xdr:colOff>
      <xdr:row>77</xdr:row>
      <xdr:rowOff>44450</xdr:rowOff>
    </xdr:to>
    <xdr:sp macro="" textlink="">
      <xdr:nvSpPr>
        <xdr:cNvPr id="451" name="円/楕円 450"/>
        <xdr:cNvSpPr/>
      </xdr:nvSpPr>
      <xdr:spPr>
        <a:xfrm>
          <a:off x="16459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130827</xdr:rowOff>
    </xdr:from>
    <xdr:ext cx="762000" cy="259045"/>
    <xdr:sp macro="" textlink="">
      <xdr:nvSpPr>
        <xdr:cNvPr id="452" name="公債費以外該当値テキスト"/>
        <xdr:cNvSpPr txBox="1"/>
      </xdr:nvSpPr>
      <xdr:spPr>
        <a:xfrm>
          <a:off x="165989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60961</xdr:rowOff>
    </xdr:from>
    <xdr:to>
      <xdr:col>22</xdr:col>
      <xdr:colOff>615950</xdr:colOff>
      <xdr:row>76</xdr:row>
      <xdr:rowOff>162561</xdr:rowOff>
    </xdr:to>
    <xdr:sp macro="" textlink="">
      <xdr:nvSpPr>
        <xdr:cNvPr id="453" name="円/楕円 452"/>
        <xdr:cNvSpPr/>
      </xdr:nvSpPr>
      <xdr:spPr>
        <a:xfrm>
          <a:off x="15621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1287</xdr:rowOff>
    </xdr:from>
    <xdr:ext cx="736600" cy="259045"/>
    <xdr:sp macro="" textlink="">
      <xdr:nvSpPr>
        <xdr:cNvPr id="454" name="テキスト ボックス 453"/>
        <xdr:cNvSpPr txBox="1"/>
      </xdr:nvSpPr>
      <xdr:spPr>
        <a:xfrm>
          <a:off x="15290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148589</xdr:rowOff>
    </xdr:from>
    <xdr:to>
      <xdr:col>21</xdr:col>
      <xdr:colOff>412750</xdr:colOff>
      <xdr:row>77</xdr:row>
      <xdr:rowOff>78739</xdr:rowOff>
    </xdr:to>
    <xdr:sp macro="" textlink="">
      <xdr:nvSpPr>
        <xdr:cNvPr id="455" name="円/楕円 454"/>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56" name="テキスト ボックス 455"/>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163830</xdr:rowOff>
    </xdr:from>
    <xdr:to>
      <xdr:col>20</xdr:col>
      <xdr:colOff>209550</xdr:colOff>
      <xdr:row>77</xdr:row>
      <xdr:rowOff>93980</xdr:rowOff>
    </xdr:to>
    <xdr:sp macro="" textlink="">
      <xdr:nvSpPr>
        <xdr:cNvPr id="457" name="円/楕円 456"/>
        <xdr:cNvSpPr/>
      </xdr:nvSpPr>
      <xdr:spPr>
        <a:xfrm>
          <a:off x="13843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58" name="テキスト ボックス 457"/>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59" name="円/楕円 458"/>
        <xdr:cNvSpPr/>
      </xdr:nvSpPr>
      <xdr:spPr>
        <a:xfrm>
          <a:off x="12954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111777</xdr:rowOff>
    </xdr:from>
    <xdr:ext cx="762000" cy="259045"/>
    <xdr:sp macro="" textlink="">
      <xdr:nvSpPr>
        <xdr:cNvPr id="460" name="テキスト ボックス 459"/>
        <xdr:cNvSpPr txBox="1"/>
      </xdr:nvSpPr>
      <xdr:spPr>
        <a:xfrm>
          <a:off x="12623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熊本県上天草市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127457</xdr:rowOff>
    </xdr:from>
    <xdr:to>
      <xdr:col>4</xdr:col>
      <xdr:colOff>1117600</xdr:colOff>
      <xdr:row>17</xdr:row>
      <xdr:rowOff>25400</xdr:rowOff>
    </xdr:to>
    <xdr:cxnSp macro="">
      <xdr:nvCxnSpPr>
        <xdr:cNvPr id="50" name="直線コネクタ 49"/>
        <xdr:cNvCxnSpPr/>
      </xdr:nvCxnSpPr>
      <xdr:spPr bwMode="auto">
        <a:xfrm flipV="1">
          <a:off x="5003800" y="2918282"/>
          <a:ext cx="647700" cy="693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134836</xdr:rowOff>
    </xdr:from>
    <xdr:to>
      <xdr:col>4</xdr:col>
      <xdr:colOff>469900</xdr:colOff>
      <xdr:row>17</xdr:row>
      <xdr:rowOff>25400</xdr:rowOff>
    </xdr:to>
    <xdr:cxnSp macro="">
      <xdr:nvCxnSpPr>
        <xdr:cNvPr id="53" name="直線コネクタ 52"/>
        <xdr:cNvCxnSpPr/>
      </xdr:nvCxnSpPr>
      <xdr:spPr bwMode="auto">
        <a:xfrm>
          <a:off x="4305300" y="2925661"/>
          <a:ext cx="698500" cy="62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97155</xdr:rowOff>
    </xdr:from>
    <xdr:to>
      <xdr:col>3</xdr:col>
      <xdr:colOff>904875</xdr:colOff>
      <xdr:row>16</xdr:row>
      <xdr:rowOff>134836</xdr:rowOff>
    </xdr:to>
    <xdr:cxnSp macro="">
      <xdr:nvCxnSpPr>
        <xdr:cNvPr id="56" name="直線コネクタ 55"/>
        <xdr:cNvCxnSpPr/>
      </xdr:nvCxnSpPr>
      <xdr:spPr bwMode="auto">
        <a:xfrm>
          <a:off x="3606800" y="2887980"/>
          <a:ext cx="698500" cy="376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97155</xdr:rowOff>
    </xdr:from>
    <xdr:to>
      <xdr:col>3</xdr:col>
      <xdr:colOff>206375</xdr:colOff>
      <xdr:row>16</xdr:row>
      <xdr:rowOff>124015</xdr:rowOff>
    </xdr:to>
    <xdr:cxnSp macro="">
      <xdr:nvCxnSpPr>
        <xdr:cNvPr id="59" name="直線コネクタ 58"/>
        <xdr:cNvCxnSpPr/>
      </xdr:nvCxnSpPr>
      <xdr:spPr bwMode="auto">
        <a:xfrm flipV="1">
          <a:off x="2908300" y="2887980"/>
          <a:ext cx="698500" cy="268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76657</xdr:rowOff>
    </xdr:from>
    <xdr:to>
      <xdr:col>5</xdr:col>
      <xdr:colOff>34925</xdr:colOff>
      <xdr:row>17</xdr:row>
      <xdr:rowOff>6807</xdr:rowOff>
    </xdr:to>
    <xdr:sp macro="" textlink="">
      <xdr:nvSpPr>
        <xdr:cNvPr id="69" name="円/楕円 68"/>
        <xdr:cNvSpPr/>
      </xdr:nvSpPr>
      <xdr:spPr bwMode="auto">
        <a:xfrm>
          <a:off x="5600700" y="2867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93184</xdr:rowOff>
    </xdr:from>
    <xdr:ext cx="762000" cy="259045"/>
    <xdr:sp macro="" textlink="">
      <xdr:nvSpPr>
        <xdr:cNvPr id="70" name="人口1人当たり決算額の推移該当値テキスト130"/>
        <xdr:cNvSpPr txBox="1"/>
      </xdr:nvSpPr>
      <xdr:spPr>
        <a:xfrm>
          <a:off x="5740400" y="2712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110,214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146050</xdr:rowOff>
    </xdr:from>
    <xdr:to>
      <xdr:col>4</xdr:col>
      <xdr:colOff>520700</xdr:colOff>
      <xdr:row>17</xdr:row>
      <xdr:rowOff>76200</xdr:rowOff>
    </xdr:to>
    <xdr:sp macro="" textlink="">
      <xdr:nvSpPr>
        <xdr:cNvPr id="71" name="円/楕円 70"/>
        <xdr:cNvSpPr/>
      </xdr:nvSpPr>
      <xdr:spPr bwMode="auto">
        <a:xfrm>
          <a:off x="4953000" y="2936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86377</xdr:rowOff>
    </xdr:from>
    <xdr:ext cx="736600" cy="259045"/>
    <xdr:sp macro="" textlink="">
      <xdr:nvSpPr>
        <xdr:cNvPr id="72" name="テキスト ボックス 71"/>
        <xdr:cNvSpPr txBox="1"/>
      </xdr:nvSpPr>
      <xdr:spPr>
        <a:xfrm>
          <a:off x="4622800" y="2705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104,750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84036</xdr:rowOff>
    </xdr:from>
    <xdr:to>
      <xdr:col>3</xdr:col>
      <xdr:colOff>955675</xdr:colOff>
      <xdr:row>17</xdr:row>
      <xdr:rowOff>14186</xdr:rowOff>
    </xdr:to>
    <xdr:sp macro="" textlink="">
      <xdr:nvSpPr>
        <xdr:cNvPr id="73" name="円/楕円 72"/>
        <xdr:cNvSpPr/>
      </xdr:nvSpPr>
      <xdr:spPr bwMode="auto">
        <a:xfrm>
          <a:off x="4254500" y="2874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24363</xdr:rowOff>
    </xdr:from>
    <xdr:ext cx="762000" cy="259045"/>
    <xdr:sp macro="" textlink="">
      <xdr:nvSpPr>
        <xdr:cNvPr id="74" name="テキスト ボックス 73"/>
        <xdr:cNvSpPr txBox="1"/>
      </xdr:nvSpPr>
      <xdr:spPr>
        <a:xfrm>
          <a:off x="3924300" y="264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109,633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46355</xdr:rowOff>
    </xdr:from>
    <xdr:to>
      <xdr:col>3</xdr:col>
      <xdr:colOff>257175</xdr:colOff>
      <xdr:row>16</xdr:row>
      <xdr:rowOff>147955</xdr:rowOff>
    </xdr:to>
    <xdr:sp macro="" textlink="">
      <xdr:nvSpPr>
        <xdr:cNvPr id="75" name="円/楕円 74"/>
        <xdr:cNvSpPr/>
      </xdr:nvSpPr>
      <xdr:spPr bwMode="auto">
        <a:xfrm>
          <a:off x="3556000" y="2837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158132</xdr:rowOff>
    </xdr:from>
    <xdr:ext cx="762000" cy="259045"/>
    <xdr:sp macro="" textlink="">
      <xdr:nvSpPr>
        <xdr:cNvPr id="76" name="テキスト ボックス 75"/>
        <xdr:cNvSpPr txBox="1"/>
      </xdr:nvSpPr>
      <xdr:spPr>
        <a:xfrm>
          <a:off x="3225800" y="260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112,600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73215</xdr:rowOff>
    </xdr:from>
    <xdr:to>
      <xdr:col>2</xdr:col>
      <xdr:colOff>692150</xdr:colOff>
      <xdr:row>17</xdr:row>
      <xdr:rowOff>3365</xdr:rowOff>
    </xdr:to>
    <xdr:sp macro="" textlink="">
      <xdr:nvSpPr>
        <xdr:cNvPr id="77" name="円/楕円 76"/>
        <xdr:cNvSpPr/>
      </xdr:nvSpPr>
      <xdr:spPr bwMode="auto">
        <a:xfrm>
          <a:off x="2857500" y="2864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13542</xdr:rowOff>
    </xdr:from>
    <xdr:ext cx="762000" cy="259045"/>
    <xdr:sp macro="" textlink="">
      <xdr:nvSpPr>
        <xdr:cNvPr id="78" name="テキスト ボックス 77"/>
        <xdr:cNvSpPr txBox="1"/>
      </xdr:nvSpPr>
      <xdr:spPr>
        <a:xfrm>
          <a:off x="2527300" y="26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278097</xdr:rowOff>
    </xdr:from>
    <xdr:to>
      <xdr:col>4</xdr:col>
      <xdr:colOff>1117600</xdr:colOff>
      <xdr:row>37</xdr:row>
      <xdr:rowOff>288510</xdr:rowOff>
    </xdr:to>
    <xdr:cxnSp macro="">
      <xdr:nvCxnSpPr>
        <xdr:cNvPr id="112" name="直線コネクタ 111"/>
        <xdr:cNvCxnSpPr/>
      </xdr:nvCxnSpPr>
      <xdr:spPr bwMode="auto">
        <a:xfrm>
          <a:off x="5003800" y="7402797"/>
          <a:ext cx="647700" cy="10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273287</xdr:rowOff>
    </xdr:from>
    <xdr:ext cx="762000" cy="259045"/>
    <xdr:sp macro="" textlink="">
      <xdr:nvSpPr>
        <xdr:cNvPr id="113" name="人口1人当たり決算額の推移平均値テキスト445"/>
        <xdr:cNvSpPr txBox="1"/>
      </xdr:nvSpPr>
      <xdr:spPr>
        <a:xfrm>
          <a:off x="5740400" y="7397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278097</xdr:rowOff>
    </xdr:from>
    <xdr:to>
      <xdr:col>4</xdr:col>
      <xdr:colOff>469900</xdr:colOff>
      <xdr:row>37</xdr:row>
      <xdr:rowOff>279384</xdr:rowOff>
    </xdr:to>
    <xdr:cxnSp macro="">
      <xdr:nvCxnSpPr>
        <xdr:cNvPr id="115" name="直線コネクタ 114"/>
        <xdr:cNvCxnSpPr/>
      </xdr:nvCxnSpPr>
      <xdr:spPr bwMode="auto">
        <a:xfrm flipV="1">
          <a:off x="4305300" y="7402797"/>
          <a:ext cx="698500" cy="12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279384</xdr:rowOff>
    </xdr:from>
    <xdr:to>
      <xdr:col>3</xdr:col>
      <xdr:colOff>904875</xdr:colOff>
      <xdr:row>37</xdr:row>
      <xdr:rowOff>280550</xdr:rowOff>
    </xdr:to>
    <xdr:cxnSp macro="">
      <xdr:nvCxnSpPr>
        <xdr:cNvPr id="118" name="直線コネクタ 117"/>
        <xdr:cNvCxnSpPr/>
      </xdr:nvCxnSpPr>
      <xdr:spPr bwMode="auto">
        <a:xfrm flipV="1">
          <a:off x="3606800" y="7404084"/>
          <a:ext cx="698500" cy="11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278897</xdr:rowOff>
    </xdr:from>
    <xdr:to>
      <xdr:col>3</xdr:col>
      <xdr:colOff>206375</xdr:colOff>
      <xdr:row>37</xdr:row>
      <xdr:rowOff>280550</xdr:rowOff>
    </xdr:to>
    <xdr:cxnSp macro="">
      <xdr:nvCxnSpPr>
        <xdr:cNvPr id="121" name="直線コネクタ 120"/>
        <xdr:cNvCxnSpPr/>
      </xdr:nvCxnSpPr>
      <xdr:spPr bwMode="auto">
        <a:xfrm>
          <a:off x="2908300" y="7403597"/>
          <a:ext cx="698500" cy="1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237710</xdr:rowOff>
    </xdr:from>
    <xdr:to>
      <xdr:col>5</xdr:col>
      <xdr:colOff>34925</xdr:colOff>
      <xdr:row>37</xdr:row>
      <xdr:rowOff>339310</xdr:rowOff>
    </xdr:to>
    <xdr:sp macro="" textlink="">
      <xdr:nvSpPr>
        <xdr:cNvPr id="131" name="円/楕円 130"/>
        <xdr:cNvSpPr/>
      </xdr:nvSpPr>
      <xdr:spPr bwMode="auto">
        <a:xfrm>
          <a:off x="5600700" y="7362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82787</xdr:rowOff>
    </xdr:from>
    <xdr:ext cx="762000" cy="259045"/>
    <xdr:sp macro="" textlink="">
      <xdr:nvSpPr>
        <xdr:cNvPr id="132" name="人口1人当たり決算額の推移該当値テキスト445"/>
        <xdr:cNvSpPr txBox="1"/>
      </xdr:nvSpPr>
      <xdr:spPr>
        <a:xfrm>
          <a:off x="5740400" y="720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37,609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227297</xdr:rowOff>
    </xdr:from>
    <xdr:to>
      <xdr:col>4</xdr:col>
      <xdr:colOff>520700</xdr:colOff>
      <xdr:row>37</xdr:row>
      <xdr:rowOff>328897</xdr:rowOff>
    </xdr:to>
    <xdr:sp macro="" textlink="">
      <xdr:nvSpPr>
        <xdr:cNvPr id="133" name="円/楕円 132"/>
        <xdr:cNvSpPr/>
      </xdr:nvSpPr>
      <xdr:spPr bwMode="auto">
        <a:xfrm>
          <a:off x="4953000" y="7351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167624</xdr:rowOff>
    </xdr:from>
    <xdr:ext cx="736600" cy="259045"/>
    <xdr:sp macro="" textlink="">
      <xdr:nvSpPr>
        <xdr:cNvPr id="134" name="テキスト ボックス 133"/>
        <xdr:cNvSpPr txBox="1"/>
      </xdr:nvSpPr>
      <xdr:spPr>
        <a:xfrm>
          <a:off x="4622800" y="7120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40,342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228584</xdr:rowOff>
    </xdr:from>
    <xdr:to>
      <xdr:col>3</xdr:col>
      <xdr:colOff>955675</xdr:colOff>
      <xdr:row>37</xdr:row>
      <xdr:rowOff>330184</xdr:rowOff>
    </xdr:to>
    <xdr:sp macro="" textlink="">
      <xdr:nvSpPr>
        <xdr:cNvPr id="135" name="円/楕円 134"/>
        <xdr:cNvSpPr/>
      </xdr:nvSpPr>
      <xdr:spPr bwMode="auto">
        <a:xfrm>
          <a:off x="4254500" y="7353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168911</xdr:rowOff>
    </xdr:from>
    <xdr:ext cx="762000" cy="259045"/>
    <xdr:sp macro="" textlink="">
      <xdr:nvSpPr>
        <xdr:cNvPr id="136" name="テキスト ボックス 135"/>
        <xdr:cNvSpPr txBox="1"/>
      </xdr:nvSpPr>
      <xdr:spPr>
        <a:xfrm>
          <a:off x="3924300" y="7122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40,004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229750</xdr:rowOff>
    </xdr:from>
    <xdr:to>
      <xdr:col>3</xdr:col>
      <xdr:colOff>257175</xdr:colOff>
      <xdr:row>37</xdr:row>
      <xdr:rowOff>331350</xdr:rowOff>
    </xdr:to>
    <xdr:sp macro="" textlink="">
      <xdr:nvSpPr>
        <xdr:cNvPr id="137" name="円/楕円 136"/>
        <xdr:cNvSpPr/>
      </xdr:nvSpPr>
      <xdr:spPr bwMode="auto">
        <a:xfrm>
          <a:off x="3556000" y="7354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170077</xdr:rowOff>
    </xdr:from>
    <xdr:ext cx="762000" cy="259045"/>
    <xdr:sp macro="" textlink="">
      <xdr:nvSpPr>
        <xdr:cNvPr id="138" name="テキスト ボックス 137"/>
        <xdr:cNvSpPr txBox="1"/>
      </xdr:nvSpPr>
      <xdr:spPr>
        <a:xfrm>
          <a:off x="3225800" y="712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39,698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228097</xdr:rowOff>
    </xdr:from>
    <xdr:to>
      <xdr:col>2</xdr:col>
      <xdr:colOff>692150</xdr:colOff>
      <xdr:row>37</xdr:row>
      <xdr:rowOff>329697</xdr:rowOff>
    </xdr:to>
    <xdr:sp macro="" textlink="">
      <xdr:nvSpPr>
        <xdr:cNvPr id="139" name="円/楕円 138"/>
        <xdr:cNvSpPr/>
      </xdr:nvSpPr>
      <xdr:spPr bwMode="auto">
        <a:xfrm>
          <a:off x="2857500" y="7352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168424</xdr:rowOff>
    </xdr:from>
    <xdr:ext cx="762000" cy="259045"/>
    <xdr:sp macro="" textlink="">
      <xdr:nvSpPr>
        <xdr:cNvPr id="140" name="テキスト ボックス 139"/>
        <xdr:cNvSpPr txBox="1"/>
      </xdr:nvSpPr>
      <xdr:spPr>
        <a:xfrm>
          <a:off x="2527300" y="7121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40,132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熊本県上天草市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a:t>
          </a:r>
          <a:r>
            <a:rPr kumimoji="1" lang="ja-JP" altLang="en-US" sz="1300" baseline="0">
              <a:latin typeface="ＭＳ ゴシック" pitchFamily="49" charset="-128"/>
              <a:ea typeface="ＭＳ ゴシック" pitchFamily="49" charset="-128"/>
            </a:rPr>
            <a:t>財政調整基金残高は、財政健全化計画に基づき計画的に積立をおこなっていることで平成</a:t>
          </a:r>
          <a:r>
            <a:rPr kumimoji="1" lang="en-US" altLang="ja-JP" sz="1300" baseline="0">
              <a:latin typeface="ＭＳ ゴシック" pitchFamily="49" charset="-128"/>
              <a:ea typeface="ＭＳ ゴシック" pitchFamily="49" charset="-128"/>
            </a:rPr>
            <a:t>26</a:t>
          </a:r>
          <a:r>
            <a:rPr kumimoji="1" lang="ja-JP" altLang="en-US" sz="1300" baseline="0">
              <a:latin typeface="ＭＳ ゴシック" pitchFamily="49" charset="-128"/>
              <a:ea typeface="ＭＳ ゴシック" pitchFamily="49" charset="-128"/>
            </a:rPr>
            <a:t>年度は標準財政規模比で</a:t>
          </a:r>
          <a:r>
            <a:rPr kumimoji="1" lang="en-US" altLang="ja-JP" sz="1300" baseline="0">
              <a:latin typeface="ＭＳ ゴシック" pitchFamily="49" charset="-128"/>
              <a:ea typeface="ＭＳ ゴシック" pitchFamily="49" charset="-128"/>
            </a:rPr>
            <a:t>20</a:t>
          </a:r>
          <a:r>
            <a:rPr kumimoji="1" lang="ja-JP" altLang="en-US" sz="1300" baseline="0">
              <a:latin typeface="ＭＳ ゴシック" pitchFamily="49" charset="-128"/>
              <a:ea typeface="ＭＳ ゴシック" pitchFamily="49" charset="-128"/>
            </a:rPr>
            <a:t>％を上回っている。合併算定替え終了を見据えた財政運営であるため、今後も一定の積立を続ける方針である。</a:t>
          </a:r>
          <a:endParaRPr kumimoji="1" lang="en-US" altLang="ja-JP" sz="1300" baseline="0">
            <a:latin typeface="ＭＳ ゴシック" pitchFamily="49" charset="-128"/>
            <a:ea typeface="ＭＳ ゴシック" pitchFamily="49" charset="-128"/>
          </a:endParaRPr>
        </a:p>
        <a:p>
          <a:r>
            <a:rPr kumimoji="1" lang="ja-JP" altLang="en-US" sz="1300" baseline="0">
              <a:latin typeface="ＭＳ ゴシック" pitchFamily="49" charset="-128"/>
              <a:ea typeface="ＭＳ ゴシック" pitchFamily="49" charset="-128"/>
            </a:rPr>
            <a:t>　実質収支額は、適正な目安が３～５％といわれるが、依然として</a:t>
          </a:r>
          <a:r>
            <a:rPr kumimoji="1" lang="en-US" altLang="ja-JP" sz="1300" baseline="0">
              <a:latin typeface="ＭＳ ゴシック" pitchFamily="49" charset="-128"/>
              <a:ea typeface="ＭＳ ゴシック" pitchFamily="49" charset="-128"/>
            </a:rPr>
            <a:t>7</a:t>
          </a:r>
          <a:r>
            <a:rPr kumimoji="1" lang="ja-JP" altLang="en-US" sz="1300" baseline="0">
              <a:latin typeface="ＭＳ ゴシック" pitchFamily="49" charset="-128"/>
              <a:ea typeface="ＭＳ ゴシック" pitchFamily="49" charset="-128"/>
            </a:rPr>
            <a:t>．</a:t>
          </a:r>
          <a:r>
            <a:rPr kumimoji="1" lang="en-US" altLang="ja-JP" sz="1300" baseline="0">
              <a:latin typeface="ＭＳ ゴシック" pitchFamily="49" charset="-128"/>
              <a:ea typeface="ＭＳ ゴシック" pitchFamily="49" charset="-128"/>
            </a:rPr>
            <a:t>75</a:t>
          </a:r>
          <a:r>
            <a:rPr kumimoji="1" lang="ja-JP" altLang="en-US" sz="1300" baseline="0">
              <a:latin typeface="ＭＳ ゴシック" pitchFamily="49" charset="-128"/>
              <a:ea typeface="ＭＳ ゴシック" pitchFamily="49" charset="-128"/>
            </a:rPr>
            <a:t>％と高水準になった。</a:t>
          </a:r>
          <a:endParaRPr kumimoji="1" lang="en-US" altLang="ja-JP" sz="1300" baseline="0">
            <a:latin typeface="ＭＳ ゴシック" pitchFamily="49" charset="-128"/>
            <a:ea typeface="ＭＳ ゴシック" pitchFamily="49" charset="-128"/>
          </a:endParaRPr>
        </a:p>
        <a:p>
          <a:r>
            <a:rPr kumimoji="1" lang="ja-JP" altLang="en-US" sz="1300" baseline="0">
              <a:latin typeface="ＭＳ ゴシック" pitchFamily="49" charset="-128"/>
              <a:ea typeface="ＭＳ ゴシック" pitchFamily="49" charset="-128"/>
            </a:rPr>
            <a:t>　実質単年度収支については、平成</a:t>
          </a:r>
          <a:r>
            <a:rPr kumimoji="1" lang="en-US" altLang="ja-JP" sz="1300" baseline="0">
              <a:latin typeface="ＭＳ ゴシック" pitchFamily="49" charset="-128"/>
              <a:ea typeface="ＭＳ ゴシック" pitchFamily="49" charset="-128"/>
            </a:rPr>
            <a:t>25</a:t>
          </a:r>
          <a:r>
            <a:rPr kumimoji="1" lang="ja-JP" altLang="en-US" sz="1300" baseline="0">
              <a:latin typeface="ＭＳ ゴシック" pitchFamily="49" charset="-128"/>
              <a:ea typeface="ＭＳ ゴシック" pitchFamily="49" charset="-128"/>
            </a:rPr>
            <a:t>年度と比較して</a:t>
          </a:r>
          <a:r>
            <a:rPr kumimoji="1" lang="en-US" altLang="ja-JP" sz="1300" baseline="0">
              <a:latin typeface="ＭＳ ゴシック" pitchFamily="49" charset="-128"/>
              <a:ea typeface="ＭＳ ゴシック" pitchFamily="49" charset="-128"/>
            </a:rPr>
            <a:t>5</a:t>
          </a:r>
          <a:r>
            <a:rPr kumimoji="1" lang="ja-JP" altLang="en-US" sz="1300" baseline="0">
              <a:latin typeface="ＭＳ ゴシック" pitchFamily="49" charset="-128"/>
              <a:ea typeface="ＭＳ ゴシック" pitchFamily="49" charset="-128"/>
            </a:rPr>
            <a:t>．</a:t>
          </a:r>
          <a:r>
            <a:rPr kumimoji="1" lang="en-US" altLang="ja-JP" sz="1300" baseline="0">
              <a:latin typeface="ＭＳ ゴシック" pitchFamily="49" charset="-128"/>
              <a:ea typeface="ＭＳ ゴシック" pitchFamily="49" charset="-128"/>
            </a:rPr>
            <a:t>44</a:t>
          </a:r>
          <a:r>
            <a:rPr kumimoji="1" lang="ja-JP" altLang="en-US" sz="1300" baseline="0">
              <a:latin typeface="ＭＳ ゴシック" pitchFamily="49" charset="-128"/>
              <a:ea typeface="ＭＳ ゴシック" pitchFamily="49" charset="-128"/>
            </a:rPr>
            <a:t>ポイント増加し</a:t>
          </a:r>
          <a:r>
            <a:rPr kumimoji="1" lang="en-US" altLang="ja-JP" sz="1300" baseline="0">
              <a:latin typeface="ＭＳ ゴシック" pitchFamily="49" charset="-128"/>
              <a:ea typeface="ＭＳ ゴシック" pitchFamily="49" charset="-128"/>
            </a:rPr>
            <a:t>8</a:t>
          </a:r>
          <a:r>
            <a:rPr kumimoji="1" lang="ja-JP" altLang="en-US" sz="1300" baseline="0">
              <a:latin typeface="ＭＳ ゴシック" pitchFamily="49" charset="-128"/>
              <a:ea typeface="ＭＳ ゴシック" pitchFamily="49" charset="-128"/>
            </a:rPr>
            <a:t>．</a:t>
          </a:r>
          <a:r>
            <a:rPr kumimoji="1" lang="en-US" altLang="ja-JP" sz="1300" baseline="0">
              <a:latin typeface="ＭＳ ゴシック" pitchFamily="49" charset="-128"/>
              <a:ea typeface="ＭＳ ゴシック" pitchFamily="49" charset="-128"/>
            </a:rPr>
            <a:t>56</a:t>
          </a:r>
          <a:r>
            <a:rPr kumimoji="1" lang="ja-JP" altLang="en-US" sz="1300" baseline="0">
              <a:latin typeface="ＭＳ ゴシック" pitchFamily="49" charset="-128"/>
              <a:ea typeface="ＭＳ ゴシック" pitchFamily="49" charset="-128"/>
            </a:rPr>
            <a:t>％となった。</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熊本県上天草市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年度は使用料の減少から赤字の会計が発生したものの連結で黒字を維持している状況にある。平成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年度から普通交付税の一本算定に向けた激変緩和措置が始まったことから歳入減少に耐えうる計画的な事業運営を図り、健全な財政運営に努める。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熊本県上天草市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実質公債費比率の分子は、元利償還金等及び参入公債費等は増加しているものの、災害復旧等にかかる基準財政需要額の増加により減少している。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しかし、元利償還金が増加傾向にあり、大規模事業や合併特例基金にかかる地方債の償還が始まることから、今後、分子の増大が懸念される。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熊本県上天草市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一般会計等にかかる地方債の現在高は、民間資金繰上償還による取り組みや財政健全化計画による地方債発行額の抑制に取り組んできたことにより、平成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年度より</a:t>
          </a:r>
          <a:r>
            <a:rPr kumimoji="1" lang="en-US" altLang="ja-JP" sz="1400">
              <a:latin typeface="ＭＳ ゴシック" pitchFamily="49" charset="-128"/>
              <a:ea typeface="ＭＳ ゴシック" pitchFamily="49" charset="-128"/>
            </a:rPr>
            <a:t>1,787</a:t>
          </a:r>
          <a:r>
            <a:rPr kumimoji="1" lang="ja-JP" altLang="en-US" sz="1400">
              <a:latin typeface="ＭＳ ゴシック" pitchFamily="49" charset="-128"/>
              <a:ea typeface="ＭＳ ゴシック" pitchFamily="49" charset="-128"/>
            </a:rPr>
            <a:t>百万円減少し</a:t>
          </a:r>
          <a:r>
            <a:rPr kumimoji="1" lang="en-US" altLang="ja-JP" sz="1400">
              <a:latin typeface="ＭＳ ゴシック" pitchFamily="49" charset="-128"/>
              <a:ea typeface="ＭＳ ゴシック" pitchFamily="49" charset="-128"/>
            </a:rPr>
            <a:t>17,827</a:t>
          </a:r>
          <a:r>
            <a:rPr kumimoji="1" lang="ja-JP" altLang="en-US" sz="1400">
              <a:latin typeface="ＭＳ ゴシック" pitchFamily="49" charset="-128"/>
              <a:ea typeface="ＭＳ ゴシック" pitchFamily="49" charset="-128"/>
            </a:rPr>
            <a:t>百万円となった。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充当可能基金の積立額が過去の緊急経済対策臨時交付金などの影響により増加傾向にあるものの、平成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年度から普通交付税の激変緩和措置が始まったことで大規模な歳入の減少に耐えうるため、今後も地方債発行の抑制や基金運用の適正化に努める。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19606187</v>
      </c>
      <c r="BO4" s="379"/>
      <c r="BP4" s="379"/>
      <c r="BQ4" s="379"/>
      <c r="BR4" s="379"/>
      <c r="BS4" s="379"/>
      <c r="BT4" s="379"/>
      <c r="BU4" s="380"/>
      <c r="BV4" s="378">
        <v>19366833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7.7</v>
      </c>
      <c r="CU4" s="556"/>
      <c r="CV4" s="556"/>
      <c r="CW4" s="556"/>
      <c r="CX4" s="556"/>
      <c r="CY4" s="556"/>
      <c r="CZ4" s="556"/>
      <c r="DA4" s="557"/>
      <c r="DB4" s="555">
        <v>10.1</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18675045</v>
      </c>
      <c r="BO5" s="384"/>
      <c r="BP5" s="384"/>
      <c r="BQ5" s="384"/>
      <c r="BR5" s="384"/>
      <c r="BS5" s="384"/>
      <c r="BT5" s="384"/>
      <c r="BU5" s="385"/>
      <c r="BV5" s="383">
        <v>18019320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92.3</v>
      </c>
      <c r="CU5" s="354"/>
      <c r="CV5" s="354"/>
      <c r="CW5" s="354"/>
      <c r="CX5" s="354"/>
      <c r="CY5" s="354"/>
      <c r="CZ5" s="354"/>
      <c r="DA5" s="355"/>
      <c r="DB5" s="353">
        <v>89.3</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931142</v>
      </c>
      <c r="BO6" s="384"/>
      <c r="BP6" s="384"/>
      <c r="BQ6" s="384"/>
      <c r="BR6" s="384"/>
      <c r="BS6" s="384"/>
      <c r="BT6" s="384"/>
      <c r="BU6" s="385"/>
      <c r="BV6" s="383">
        <v>1347513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97.5</v>
      </c>
      <c r="CU6" s="530"/>
      <c r="CV6" s="530"/>
      <c r="CW6" s="530"/>
      <c r="CX6" s="530"/>
      <c r="CY6" s="530"/>
      <c r="CZ6" s="530"/>
      <c r="DA6" s="531"/>
      <c r="DB6" s="529">
        <v>94.5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72094</v>
      </c>
      <c r="BO7" s="384"/>
      <c r="BP7" s="384"/>
      <c r="BQ7" s="384"/>
      <c r="BR7" s="384"/>
      <c r="BS7" s="384"/>
      <c r="BT7" s="384"/>
      <c r="BU7" s="385"/>
      <c r="BV7" s="383">
        <v>231409</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11102067</v>
      </c>
      <c r="CU7" s="384"/>
      <c r="CV7" s="384"/>
      <c r="CW7" s="384"/>
      <c r="CX7" s="384"/>
      <c r="CY7" s="384"/>
      <c r="CZ7" s="384"/>
      <c r="DA7" s="385"/>
      <c r="DB7" s="383">
        <v>11105169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859048</v>
      </c>
      <c r="BO8" s="384"/>
      <c r="BP8" s="384"/>
      <c r="BQ8" s="384"/>
      <c r="BR8" s="384"/>
      <c r="BS8" s="384"/>
      <c r="BT8" s="384"/>
      <c r="BU8" s="385"/>
      <c r="BV8" s="383">
        <v>1116104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0.25</v>
      </c>
      <c r="CU8" s="493"/>
      <c r="CV8" s="493"/>
      <c r="CW8" s="493"/>
      <c r="CX8" s="493"/>
      <c r="CY8" s="493"/>
      <c r="CZ8" s="493"/>
      <c r="DA8" s="494"/>
      <c r="DB8" s="492">
        <v>0.25</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29902</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-257056</v>
      </c>
      <c r="BO9" s="384"/>
      <c r="BP9" s="384"/>
      <c r="BQ9" s="384"/>
      <c r="BR9" s="384"/>
      <c r="BS9" s="384"/>
      <c r="BT9" s="384"/>
      <c r="BU9" s="385"/>
      <c r="BV9" s="383">
        <v>342110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26.3</v>
      </c>
      <c r="CU9" s="354"/>
      <c r="CV9" s="354"/>
      <c r="CW9" s="354"/>
      <c r="CX9" s="354"/>
      <c r="CY9" s="354"/>
      <c r="CZ9" s="354"/>
      <c r="DA9" s="355"/>
      <c r="DB9" s="353">
        <v>19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32502</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101284</v>
      </c>
      <c r="BO10" s="384"/>
      <c r="BP10" s="384"/>
      <c r="BQ10" s="384"/>
      <c r="BR10" s="384"/>
      <c r="BS10" s="384"/>
      <c r="BT10" s="384"/>
      <c r="BU10" s="385"/>
      <c r="BV10" s="383">
        <v>1294</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1105640</v>
      </c>
      <c r="BO11" s="384"/>
      <c r="BP11" s="384"/>
      <c r="BQ11" s="384"/>
      <c r="BR11" s="384"/>
      <c r="BS11" s="384"/>
      <c r="BT11" s="384"/>
      <c r="BU11" s="385"/>
      <c r="BV11" s="383">
        <v>2706</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29746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29670</v>
      </c>
      <c r="S13" s="485"/>
      <c r="T13" s="485"/>
      <c r="U13" s="485"/>
      <c r="V13" s="486"/>
      <c r="W13" s="472" t="s">
        <v>123</v>
      </c>
      <c r="X13" s="396"/>
      <c r="Y13" s="396"/>
      <c r="Z13" s="396"/>
      <c r="AA13" s="396"/>
      <c r="AB13" s="397"/>
      <c r="AC13" s="359">
        <v>1697</v>
      </c>
      <c r="AD13" s="360"/>
      <c r="AE13" s="360"/>
      <c r="AF13" s="360"/>
      <c r="AG13" s="361"/>
      <c r="AH13" s="359">
        <v>2048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949868</v>
      </c>
      <c r="BO13" s="384"/>
      <c r="BP13" s="384"/>
      <c r="BQ13" s="384"/>
      <c r="BR13" s="384"/>
      <c r="BS13" s="384"/>
      <c r="BT13" s="384"/>
      <c r="BU13" s="385"/>
      <c r="BV13" s="383">
        <v>346110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12.8</v>
      </c>
      <c r="CU13" s="354"/>
      <c r="CV13" s="354"/>
      <c r="CW13" s="354"/>
      <c r="CX13" s="354"/>
      <c r="CY13" s="354"/>
      <c r="CZ13" s="354"/>
      <c r="DA13" s="355"/>
      <c r="DB13" s="353">
        <v>13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30322</v>
      </c>
      <c r="S14" s="485"/>
      <c r="T14" s="485"/>
      <c r="U14" s="485"/>
      <c r="V14" s="486"/>
      <c r="W14" s="487"/>
      <c r="X14" s="399"/>
      <c r="Y14" s="399"/>
      <c r="Z14" s="399"/>
      <c r="AA14" s="399"/>
      <c r="AB14" s="400"/>
      <c r="AC14" s="477">
        <v>13.3</v>
      </c>
      <c r="AD14" s="478"/>
      <c r="AE14" s="478"/>
      <c r="AF14" s="478"/>
      <c r="AG14" s="479"/>
      <c r="AH14" s="477">
        <v>14.2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19.2</v>
      </c>
      <c r="CU14" s="456"/>
      <c r="CV14" s="456"/>
      <c r="CW14" s="456"/>
      <c r="CX14" s="456"/>
      <c r="CY14" s="456"/>
      <c r="CZ14" s="456"/>
      <c r="DA14" s="457"/>
      <c r="DB14" s="488">
        <v>29.7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30227</v>
      </c>
      <c r="S15" s="485"/>
      <c r="T15" s="485"/>
      <c r="U15" s="485"/>
      <c r="V15" s="486"/>
      <c r="W15" s="472" t="s">
        <v>130</v>
      </c>
      <c r="X15" s="396"/>
      <c r="Y15" s="396"/>
      <c r="Z15" s="396"/>
      <c r="AA15" s="396"/>
      <c r="AB15" s="397"/>
      <c r="AC15" s="359">
        <v>2727</v>
      </c>
      <c r="AD15" s="360"/>
      <c r="AE15" s="360"/>
      <c r="AF15" s="360"/>
      <c r="AG15" s="361"/>
      <c r="AH15" s="359">
        <v>3495</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2167147</v>
      </c>
      <c r="BO15" s="379"/>
      <c r="BP15" s="379"/>
      <c r="BQ15" s="379"/>
      <c r="BR15" s="379"/>
      <c r="BS15" s="379"/>
      <c r="BT15" s="379"/>
      <c r="BU15" s="380"/>
      <c r="BV15" s="378">
        <v>2118583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21.4</v>
      </c>
      <c r="AD16" s="478"/>
      <c r="AE16" s="478"/>
      <c r="AF16" s="478"/>
      <c r="AG16" s="479"/>
      <c r="AH16" s="477">
        <v>24.2</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8593116</v>
      </c>
      <c r="BO16" s="384"/>
      <c r="BP16" s="384"/>
      <c r="BQ16" s="384"/>
      <c r="BR16" s="384"/>
      <c r="BS16" s="384"/>
      <c r="BT16" s="384"/>
      <c r="BU16" s="385"/>
      <c r="BV16" s="383">
        <v>8241425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8305</v>
      </c>
      <c r="AD17" s="360"/>
      <c r="AE17" s="360"/>
      <c r="AF17" s="360"/>
      <c r="AG17" s="361"/>
      <c r="AH17" s="359">
        <v>8860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2758510</v>
      </c>
      <c r="BO17" s="384"/>
      <c r="BP17" s="384"/>
      <c r="BQ17" s="384"/>
      <c r="BR17" s="384"/>
      <c r="BS17" s="384"/>
      <c r="BT17" s="384"/>
      <c r="BU17" s="385"/>
      <c r="BV17" s="383">
        <v>2714091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126.91</v>
      </c>
      <c r="M18" s="448"/>
      <c r="N18" s="448"/>
      <c r="O18" s="448"/>
      <c r="P18" s="448"/>
      <c r="Q18" s="448"/>
      <c r="R18" s="449"/>
      <c r="S18" s="449"/>
      <c r="T18" s="449"/>
      <c r="U18" s="449"/>
      <c r="V18" s="450"/>
      <c r="W18" s="464"/>
      <c r="X18" s="465"/>
      <c r="Y18" s="465"/>
      <c r="Z18" s="465"/>
      <c r="AA18" s="465"/>
      <c r="AB18" s="473"/>
      <c r="AC18" s="347">
        <v>65.2</v>
      </c>
      <c r="AD18" s="348"/>
      <c r="AE18" s="348"/>
      <c r="AF18" s="348"/>
      <c r="AG18" s="451"/>
      <c r="AH18" s="347">
        <v>61.5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10291798</v>
      </c>
      <c r="BO18" s="384"/>
      <c r="BP18" s="384"/>
      <c r="BQ18" s="384"/>
      <c r="BR18" s="384"/>
      <c r="BS18" s="384"/>
      <c r="BT18" s="384"/>
      <c r="BU18" s="385"/>
      <c r="BV18" s="383">
        <v>9838065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236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14500051</v>
      </c>
      <c r="BO19" s="384"/>
      <c r="BP19" s="384"/>
      <c r="BQ19" s="384"/>
      <c r="BR19" s="384"/>
      <c r="BS19" s="384"/>
      <c r="BT19" s="384"/>
      <c r="BU19" s="385"/>
      <c r="BV19" s="383">
        <v>13143433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10994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17827480</v>
      </c>
      <c r="BO23" s="384"/>
      <c r="BP23" s="384"/>
      <c r="BQ23" s="384"/>
      <c r="BR23" s="384"/>
      <c r="BS23" s="384"/>
      <c r="BT23" s="384"/>
      <c r="BU23" s="385"/>
      <c r="BV23" s="383">
        <v>19614235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8010</v>
      </c>
      <c r="R24" s="360"/>
      <c r="S24" s="360"/>
      <c r="T24" s="360"/>
      <c r="U24" s="360"/>
      <c r="V24" s="361"/>
      <c r="W24" s="425"/>
      <c r="X24" s="416"/>
      <c r="Y24" s="417"/>
      <c r="Z24" s="356" t="s">
        <v>154</v>
      </c>
      <c r="AA24" s="357"/>
      <c r="AB24" s="357"/>
      <c r="AC24" s="357"/>
      <c r="AD24" s="357"/>
      <c r="AE24" s="357"/>
      <c r="AF24" s="357"/>
      <c r="AG24" s="358"/>
      <c r="AH24" s="359">
        <v>276</v>
      </c>
      <c r="AI24" s="360"/>
      <c r="AJ24" s="360"/>
      <c r="AK24" s="360"/>
      <c r="AL24" s="361"/>
      <c r="AM24" s="359">
        <v>865536</v>
      </c>
      <c r="AN24" s="360"/>
      <c r="AO24" s="360"/>
      <c r="AP24" s="360"/>
      <c r="AQ24" s="360"/>
      <c r="AR24" s="361"/>
      <c r="AS24" s="359">
        <v>3136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12781501</v>
      </c>
      <c r="BO24" s="384"/>
      <c r="BP24" s="384"/>
      <c r="BQ24" s="384"/>
      <c r="BR24" s="384"/>
      <c r="BS24" s="384"/>
      <c r="BT24" s="384"/>
      <c r="BU24" s="385"/>
      <c r="BV24" s="383">
        <v>14271402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5970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970840</v>
      </c>
      <c r="BO25" s="379"/>
      <c r="BP25" s="379"/>
      <c r="BQ25" s="379"/>
      <c r="BR25" s="379"/>
      <c r="BS25" s="379"/>
      <c r="BT25" s="379"/>
      <c r="BU25" s="380"/>
      <c r="BV25" s="378">
        <v>852368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4914</v>
      </c>
      <c r="R26" s="360"/>
      <c r="S26" s="360"/>
      <c r="T26" s="360"/>
      <c r="U26" s="360"/>
      <c r="V26" s="361"/>
      <c r="W26" s="425"/>
      <c r="X26" s="416"/>
      <c r="Y26" s="417"/>
      <c r="Z26" s="356" t="s">
        <v>160</v>
      </c>
      <c r="AA26" s="438"/>
      <c r="AB26" s="438"/>
      <c r="AC26" s="438"/>
      <c r="AD26" s="438"/>
      <c r="AE26" s="438"/>
      <c r="AF26" s="438"/>
      <c r="AG26" s="439"/>
      <c r="AH26" s="359">
        <v>26</v>
      </c>
      <c r="AI26" s="360"/>
      <c r="AJ26" s="360"/>
      <c r="AK26" s="360"/>
      <c r="AL26" s="361"/>
      <c r="AM26" s="359">
        <v>79066</v>
      </c>
      <c r="AN26" s="360"/>
      <c r="AO26" s="360"/>
      <c r="AP26" s="360"/>
      <c r="AQ26" s="360"/>
      <c r="AR26" s="361"/>
      <c r="AS26" s="359">
        <v>3041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3630</v>
      </c>
      <c r="R27" s="360"/>
      <c r="S27" s="360"/>
      <c r="T27" s="360"/>
      <c r="U27" s="360"/>
      <c r="V27" s="361"/>
      <c r="W27" s="425"/>
      <c r="X27" s="416"/>
      <c r="Y27" s="417"/>
      <c r="Z27" s="356" t="s">
        <v>163</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344399</v>
      </c>
      <c r="BO27" s="387"/>
      <c r="BP27" s="387"/>
      <c r="BQ27" s="387"/>
      <c r="BR27" s="387"/>
      <c r="BS27" s="387"/>
      <c r="BT27" s="387"/>
      <c r="BU27" s="388"/>
      <c r="BV27" s="386">
        <v>344350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3330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2238844</v>
      </c>
      <c r="BO28" s="379"/>
      <c r="BP28" s="379"/>
      <c r="BQ28" s="379"/>
      <c r="BR28" s="379"/>
      <c r="BS28" s="379"/>
      <c r="BT28" s="379"/>
      <c r="BU28" s="380"/>
      <c r="BV28" s="378">
        <v>2137560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16</v>
      </c>
      <c r="M29" s="360"/>
      <c r="N29" s="360"/>
      <c r="O29" s="360"/>
      <c r="P29" s="361"/>
      <c r="Q29" s="359">
        <v>3140</v>
      </c>
      <c r="R29" s="360"/>
      <c r="S29" s="360"/>
      <c r="T29" s="360"/>
      <c r="U29" s="360"/>
      <c r="V29" s="361"/>
      <c r="W29" s="426"/>
      <c r="X29" s="427"/>
      <c r="Y29" s="428"/>
      <c r="Z29" s="356" t="s">
        <v>170</v>
      </c>
      <c r="AA29" s="357"/>
      <c r="AB29" s="357"/>
      <c r="AC29" s="357"/>
      <c r="AD29" s="357"/>
      <c r="AE29" s="357"/>
      <c r="AF29" s="357"/>
      <c r="AG29" s="358"/>
      <c r="AH29" s="359">
        <v>276</v>
      </c>
      <c r="AI29" s="360"/>
      <c r="AJ29" s="360"/>
      <c r="AK29" s="360"/>
      <c r="AL29" s="361"/>
      <c r="AM29" s="359">
        <v>865536</v>
      </c>
      <c r="AN29" s="360"/>
      <c r="AO29" s="360"/>
      <c r="AP29" s="360"/>
      <c r="AQ29" s="360"/>
      <c r="AR29" s="361"/>
      <c r="AS29" s="359">
        <v>3136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616457</v>
      </c>
      <c r="BO29" s="384"/>
      <c r="BP29" s="384"/>
      <c r="BQ29" s="384"/>
      <c r="BR29" s="384"/>
      <c r="BS29" s="384"/>
      <c r="BT29" s="384"/>
      <c r="BU29" s="385"/>
      <c r="BV29" s="383">
        <v>1121274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2246558</v>
      </c>
      <c r="BO30" s="387"/>
      <c r="BP30" s="387"/>
      <c r="BQ30" s="387"/>
      <c r="BR30" s="387"/>
      <c r="BS30" s="387"/>
      <c r="BT30" s="387"/>
      <c r="BU30" s="388"/>
      <c r="BV30" s="386">
        <v>2196588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上水道事業</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IF('各会計、関係団体の財政状況及び健全化判断比率'!B33="","",'各会計、関係団体の財政状況及び健全化判断比率'!B33)</f>
        <v>下水道事業</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熊本県市町村総合事務組合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パライゾ上天草</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診療所特別会計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IF('各会計、関係団体の財政状況及び健全化判断比率'!B32="","",'各会計、関係団体の財政状況及び健全化判断比率'!B32)</f>
        <v>病院事業</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IF('各会計、関係団体の財政状況及び健全化判断比率'!B34="","",'各会計、関係団体の財政状況及び健全化判断比率'!B34)</f>
        <v>物揚場造成事業</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天草広域連合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斎場特別会計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IF('各会計、関係団体の財政状況及び健全化判断比率'!B35="","",'各会計、関係団体の財政状況及び健全化判断比率'!B35)</f>
        <v>電気事業</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上天草衛生施設組合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天草四郎メモリアルホール特別会計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上天草・宇城水道企業団</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A10" sqref="A10"/>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181" t="s">
        <v>24</v>
      </c>
      <c r="C41" s="1182"/>
      <c r="D41" s="81"/>
      <c r="E41" s="1183" t="s">
        <v>25</v>
      </c>
      <c r="F41" s="1183"/>
      <c r="G41" s="1183"/>
      <c r="H41" s="1184"/>
      <c r="I41" s="82">
        <v>19869</v>
      </c>
      <c r="J41" s="83">
        <v>19331</v>
      </c>
      <c r="K41" s="83">
        <v>19049</v>
      </c>
      <c r="L41" s="83">
        <v>19614</v>
      </c>
      <c r="M41" s="84">
        <v>17827</v>
      </c>
    </row>
    <row r="42" spans="2:13" ht="27.75" customHeight="1" x14ac:dyDescent="0.15">
      <c r="B42" s="1171"/>
      <c r="C42" s="1172"/>
      <c r="D42" s="85"/>
      <c r="E42" s="1175" t="s">
        <v>26</v>
      </c>
      <c r="F42" s="1175"/>
      <c r="G42" s="1175"/>
      <c r="H42" s="1176"/>
      <c r="I42" s="86">
        <v>52</v>
      </c>
      <c r="J42" s="87">
        <v>7</v>
      </c>
      <c r="K42" s="87">
        <v>3</v>
      </c>
      <c r="L42" s="87">
        <v>1</v>
      </c>
      <c r="M42" s="88" t="s">
        <v>487</v>
      </c>
    </row>
    <row r="43" spans="2:13" ht="27.75" customHeight="1" x14ac:dyDescent="0.15">
      <c r="B43" s="1171"/>
      <c r="C43" s="1172"/>
      <c r="D43" s="85"/>
      <c r="E43" s="1175" t="s">
        <v>27</v>
      </c>
      <c r="F43" s="1175"/>
      <c r="G43" s="1175"/>
      <c r="H43" s="1176"/>
      <c r="I43" s="86">
        <v>4594</v>
      </c>
      <c r="J43" s="87">
        <v>4613</v>
      </c>
      <c r="K43" s="87">
        <v>4736</v>
      </c>
      <c r="L43" s="87">
        <v>4313</v>
      </c>
      <c r="M43" s="88">
        <v>4002</v>
      </c>
    </row>
    <row r="44" spans="2:13" ht="27.75" customHeight="1" x14ac:dyDescent="0.15">
      <c r="B44" s="1171"/>
      <c r="C44" s="1172"/>
      <c r="D44" s="85"/>
      <c r="E44" s="1175" t="s">
        <v>28</v>
      </c>
      <c r="F44" s="1175"/>
      <c r="G44" s="1175"/>
      <c r="H44" s="1176"/>
      <c r="I44" s="86">
        <v>405</v>
      </c>
      <c r="J44" s="87">
        <v>313</v>
      </c>
      <c r="K44" s="87">
        <v>255</v>
      </c>
      <c r="L44" s="87">
        <v>203</v>
      </c>
      <c r="M44" s="88">
        <v>155</v>
      </c>
    </row>
    <row r="45" spans="2:13" ht="27.75" customHeight="1" x14ac:dyDescent="0.15">
      <c r="B45" s="1171"/>
      <c r="C45" s="1172"/>
      <c r="D45" s="85"/>
      <c r="E45" s="1175" t="s">
        <v>29</v>
      </c>
      <c r="F45" s="1175"/>
      <c r="G45" s="1175"/>
      <c r="H45" s="1176"/>
      <c r="I45" s="86">
        <v>2989</v>
      </c>
      <c r="J45" s="87">
        <v>2174</v>
      </c>
      <c r="K45" s="87">
        <v>2108</v>
      </c>
      <c r="L45" s="87">
        <v>1612</v>
      </c>
      <c r="M45" s="88">
        <v>1345</v>
      </c>
    </row>
    <row r="46" spans="2:13" ht="27.75" customHeight="1" x14ac:dyDescent="0.15">
      <c r="B46" s="1171"/>
      <c r="C46" s="1172"/>
      <c r="D46" s="85"/>
      <c r="E46" s="1175" t="s">
        <v>30</v>
      </c>
      <c r="F46" s="1175"/>
      <c r="G46" s="1175"/>
      <c r="H46" s="1176"/>
      <c r="I46" s="86" t="s">
        <v>487</v>
      </c>
      <c r="J46" s="87" t="s">
        <v>487</v>
      </c>
      <c r="K46" s="87" t="s">
        <v>487</v>
      </c>
      <c r="L46" s="87" t="s">
        <v>487</v>
      </c>
      <c r="M46" s="88" t="s">
        <v>487</v>
      </c>
    </row>
    <row r="47" spans="2:13" ht="27.75" customHeight="1" x14ac:dyDescent="0.15">
      <c r="B47" s="1171"/>
      <c r="C47" s="1172"/>
      <c r="D47" s="85"/>
      <c r="E47" s="1175" t="s">
        <v>31</v>
      </c>
      <c r="F47" s="1175"/>
      <c r="G47" s="1175"/>
      <c r="H47" s="1176"/>
      <c r="I47" s="86" t="s">
        <v>487</v>
      </c>
      <c r="J47" s="87" t="s">
        <v>487</v>
      </c>
      <c r="K47" s="87" t="s">
        <v>487</v>
      </c>
      <c r="L47" s="87" t="s">
        <v>487</v>
      </c>
      <c r="M47" s="88" t="s">
        <v>487</v>
      </c>
    </row>
    <row r="48" spans="2:13" ht="27.75" customHeight="1" x14ac:dyDescent="0.15">
      <c r="B48" s="1173"/>
      <c r="C48" s="1174"/>
      <c r="D48" s="85"/>
      <c r="E48" s="1175" t="s">
        <v>32</v>
      </c>
      <c r="F48" s="1175"/>
      <c r="G48" s="1175"/>
      <c r="H48" s="1176"/>
      <c r="I48" s="86" t="s">
        <v>487</v>
      </c>
      <c r="J48" s="87" t="s">
        <v>487</v>
      </c>
      <c r="K48" s="87" t="s">
        <v>487</v>
      </c>
      <c r="L48" s="87" t="s">
        <v>487</v>
      </c>
      <c r="M48" s="88" t="s">
        <v>487</v>
      </c>
    </row>
    <row r="49" spans="2:13" ht="27.75" customHeight="1" x14ac:dyDescent="0.15">
      <c r="B49" s="1169" t="s">
        <v>33</v>
      </c>
      <c r="C49" s="1170"/>
      <c r="D49" s="89"/>
      <c r="E49" s="1175" t="s">
        <v>34</v>
      </c>
      <c r="F49" s="1175"/>
      <c r="G49" s="1175"/>
      <c r="H49" s="1176"/>
      <c r="I49" s="86">
        <v>3653</v>
      </c>
      <c r="J49" s="87">
        <v>4360</v>
      </c>
      <c r="K49" s="87">
        <v>4604</v>
      </c>
      <c r="L49" s="87">
        <v>6067</v>
      </c>
      <c r="M49" s="88">
        <v>5707</v>
      </c>
    </row>
    <row r="50" spans="2:13" ht="27.75" customHeight="1" x14ac:dyDescent="0.15">
      <c r="B50" s="1171"/>
      <c r="C50" s="1172"/>
      <c r="D50" s="85"/>
      <c r="E50" s="1175" t="s">
        <v>35</v>
      </c>
      <c r="F50" s="1175"/>
      <c r="G50" s="1175"/>
      <c r="H50" s="1176"/>
      <c r="I50" s="86">
        <v>29</v>
      </c>
      <c r="J50" s="87">
        <v>18</v>
      </c>
      <c r="K50" s="87">
        <v>17</v>
      </c>
      <c r="L50" s="87">
        <v>213</v>
      </c>
      <c r="M50" s="88">
        <v>201</v>
      </c>
    </row>
    <row r="51" spans="2:13" ht="27.75" customHeight="1" x14ac:dyDescent="0.15">
      <c r="B51" s="1173"/>
      <c r="C51" s="1174"/>
      <c r="D51" s="85"/>
      <c r="E51" s="1175" t="s">
        <v>36</v>
      </c>
      <c r="F51" s="1175"/>
      <c r="G51" s="1175"/>
      <c r="H51" s="1176"/>
      <c r="I51" s="86">
        <v>15861</v>
      </c>
      <c r="J51" s="87">
        <v>13580</v>
      </c>
      <c r="K51" s="87">
        <v>15964</v>
      </c>
      <c r="L51" s="87">
        <v>16695</v>
      </c>
      <c r="M51" s="88">
        <v>15691</v>
      </c>
    </row>
    <row r="52" spans="2:13" ht="27.75" customHeight="1" thickBot="1" x14ac:dyDescent="0.2">
      <c r="B52" s="1177" t="s">
        <v>37</v>
      </c>
      <c r="C52" s="1178"/>
      <c r="D52" s="90"/>
      <c r="E52" s="1179" t="s">
        <v>38</v>
      </c>
      <c r="F52" s="1179"/>
      <c r="G52" s="1179"/>
      <c r="H52" s="1180"/>
      <c r="I52" s="91">
        <v>8365</v>
      </c>
      <c r="J52" s="92">
        <v>8479</v>
      </c>
      <c r="K52" s="92">
        <v>5565</v>
      </c>
      <c r="L52" s="92">
        <v>2769</v>
      </c>
      <c r="M52" s="93">
        <v>1730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80607</v>
      </c>
      <c r="E3" s="116"/>
      <c r="F3" s="117">
        <v>78670</v>
      </c>
      <c r="G3" s="118"/>
      <c r="H3" s="119"/>
    </row>
    <row r="4" spans="1:8" x14ac:dyDescent="0.15">
      <c r="A4" s="120"/>
      <c r="B4" s="121"/>
      <c r="C4" s="122"/>
      <c r="D4" s="123">
        <v>30859</v>
      </c>
      <c r="E4" s="124"/>
      <c r="F4" s="125">
        <v>38094</v>
      </c>
      <c r="G4" s="126"/>
      <c r="H4" s="127"/>
    </row>
    <row r="5" spans="1:8" x14ac:dyDescent="0.15">
      <c r="A5" s="108" t="s">
        <v>519</v>
      </c>
      <c r="B5" s="113"/>
      <c r="C5" s="114"/>
      <c r="D5" s="115">
        <v>78587</v>
      </c>
      <c r="E5" s="116"/>
      <c r="F5" s="117">
        <v>67201</v>
      </c>
      <c r="G5" s="118"/>
      <c r="H5" s="119"/>
    </row>
    <row r="6" spans="1:8" x14ac:dyDescent="0.15">
      <c r="A6" s="120"/>
      <c r="B6" s="121"/>
      <c r="C6" s="122"/>
      <c r="D6" s="123">
        <v>21560</v>
      </c>
      <c r="E6" s="124"/>
      <c r="F6" s="125">
        <v>35210</v>
      </c>
      <c r="G6" s="126"/>
      <c r="H6" s="127"/>
    </row>
    <row r="7" spans="1:8" x14ac:dyDescent="0.15">
      <c r="A7" s="108" t="s">
        <v>520</v>
      </c>
      <c r="B7" s="113"/>
      <c r="C7" s="114"/>
      <c r="D7" s="115">
        <v>107146</v>
      </c>
      <c r="E7" s="116"/>
      <c r="F7" s="117">
        <v>75709</v>
      </c>
      <c r="G7" s="118"/>
      <c r="H7" s="119"/>
    </row>
    <row r="8" spans="1:8" x14ac:dyDescent="0.15">
      <c r="A8" s="120"/>
      <c r="B8" s="121"/>
      <c r="C8" s="122"/>
      <c r="D8" s="123">
        <v>26588</v>
      </c>
      <c r="E8" s="124"/>
      <c r="F8" s="125">
        <v>35212</v>
      </c>
      <c r="G8" s="126"/>
      <c r="H8" s="127"/>
    </row>
    <row r="9" spans="1:8" x14ac:dyDescent="0.15">
      <c r="A9" s="108" t="s">
        <v>521</v>
      </c>
      <c r="B9" s="113"/>
      <c r="C9" s="114"/>
      <c r="D9" s="115">
        <v>65734</v>
      </c>
      <c r="E9" s="116"/>
      <c r="F9" s="117">
        <v>90961</v>
      </c>
      <c r="G9" s="118"/>
      <c r="H9" s="119"/>
    </row>
    <row r="10" spans="1:8" x14ac:dyDescent="0.15">
      <c r="A10" s="120"/>
      <c r="B10" s="121"/>
      <c r="C10" s="122"/>
      <c r="D10" s="123">
        <v>22426</v>
      </c>
      <c r="E10" s="124"/>
      <c r="F10" s="125">
        <v>37720</v>
      </c>
      <c r="G10" s="126"/>
      <c r="H10" s="127"/>
    </row>
    <row r="11" spans="1:8" x14ac:dyDescent="0.15">
      <c r="A11" s="108" t="s">
        <v>522</v>
      </c>
      <c r="B11" s="113"/>
      <c r="C11" s="114"/>
      <c r="D11" s="115">
        <v>70669</v>
      </c>
      <c r="E11" s="116"/>
      <c r="F11" s="117">
        <v>106614</v>
      </c>
      <c r="G11" s="118"/>
      <c r="H11" s="119"/>
    </row>
    <row r="12" spans="1:8" x14ac:dyDescent="0.15">
      <c r="A12" s="120"/>
      <c r="B12" s="121"/>
      <c r="C12" s="128"/>
      <c r="D12" s="123">
        <v>16551</v>
      </c>
      <c r="E12" s="124"/>
      <c r="F12" s="125">
        <v>45545</v>
      </c>
      <c r="G12" s="126"/>
      <c r="H12" s="127"/>
    </row>
    <row r="13" spans="1:8" x14ac:dyDescent="0.15">
      <c r="A13" s="108"/>
      <c r="B13" s="113"/>
      <c r="C13" s="129"/>
      <c r="D13" s="130">
        <v>80549</v>
      </c>
      <c r="E13" s="131"/>
      <c r="F13" s="132">
        <v>83831</v>
      </c>
      <c r="G13" s="133"/>
      <c r="H13" s="119"/>
    </row>
    <row r="14" spans="1:8" x14ac:dyDescent="0.15">
      <c r="A14" s="120"/>
      <c r="B14" s="121"/>
      <c r="C14" s="122"/>
      <c r="D14" s="123">
        <v>23597</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8.73</v>
      </c>
      <c r="C19" s="134">
        <f>ROUND(VALUE(SUBSTITUTE(実質収支比率等に係る経年分析!G$48,"▲","-")),2)</f>
        <v>5.56</v>
      </c>
      <c r="D19" s="134">
        <f>ROUND(VALUE(SUBSTITUTE(実質収支比率等に係る経年分析!H$48,"▲","-")),2)</f>
        <v>6.09</v>
      </c>
      <c r="E19" s="134">
        <f>ROUND(VALUE(SUBSTITUTE(実質収支比率等に係る経年分析!I$48,"▲","-")),2)</f>
        <v>10.050000000000001</v>
      </c>
      <c r="F19" s="134">
        <f>ROUND(VALUE(SUBSTITUTE(実質収支比率等に係る経年分析!J$48,"▲","-")),2)</f>
        <v>7.74</v>
      </c>
    </row>
    <row r="20" spans="1:11" x14ac:dyDescent="0.15">
      <c r="A20" s="134" t="s">
        <v>43</v>
      </c>
      <c r="B20" s="134">
        <f>ROUND(VALUE(SUBSTITUTE(実質収支比率等に係る経年分析!F$47,"▲","-")),2)</f>
        <v>12.79</v>
      </c>
      <c r="C20" s="134">
        <f>ROUND(VALUE(SUBSTITUTE(実質収支比率等に係る経年分析!G$47,"▲","-")),2)</f>
        <v>17.53</v>
      </c>
      <c r="D20" s="134">
        <f>ROUND(VALUE(SUBSTITUTE(実質収支比率等に係る経年分析!H$47,"▲","-")),2)</f>
        <v>19.29</v>
      </c>
      <c r="E20" s="134">
        <f>ROUND(VALUE(SUBSTITUTE(実質収支比率等に係る経年分析!I$47,"▲","-")),2)</f>
        <v>19.25</v>
      </c>
      <c r="F20" s="134">
        <f>ROUND(VALUE(SUBSTITUTE(実質収支比率等に係る経年分析!J$47,"▲","-")),2)</f>
        <v>20.170000000000002</v>
      </c>
    </row>
    <row r="21" spans="1:11" x14ac:dyDescent="0.15">
      <c r="A21" s="134" t="s">
        <v>44</v>
      </c>
      <c r="B21" s="134">
        <f>IF(ISNUMBER(VALUE(SUBSTITUTE(実質収支比率等に係る経年分析!F$49,"▲","-"))),ROUND(VALUE(SUBSTITUTE(実質収支比率等に係る経年分析!F$49,"▲","-")),2),NA())</f>
        <v>10.39</v>
      </c>
      <c r="C21" s="134">
        <f>IF(ISNUMBER(VALUE(SUBSTITUTE(実質収支比率等に係る経年分析!G$49,"▲","-"))),ROUND(VALUE(SUBSTITUTE(実質収支比率等に係る経年分析!G$49,"▲","-")),2),NA())</f>
        <v>1.06</v>
      </c>
      <c r="D21" s="134">
        <f>IF(ISNUMBER(VALUE(SUBSTITUTE(実質収支比率等に係る経年分析!H$49,"▲","-"))),ROUND(VALUE(SUBSTITUTE(実質収支比率等に係る経年分析!H$49,"▲","-")),2),NA())</f>
        <v>1.85</v>
      </c>
      <c r="E21" s="134">
        <f>IF(ISNUMBER(VALUE(SUBSTITUTE(実質収支比率等に係る経年分析!I$49,"▲","-"))),ROUND(VALUE(SUBSTITUTE(実質収支比率等に係る経年分析!I$49,"▲","-")),2),NA())</f>
        <v>3.12</v>
      </c>
      <c r="F21" s="134">
        <f>IF(ISNUMBER(VALUE(SUBSTITUTE(実質収支比率等に係る経年分析!J$49,"▲","-"))),ROUND(VALUE(SUBSTITUTE(実質収支比率等に係る経年分析!J$49,"▲","-")),2),NA())</f>
        <v>8.56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x14ac:dyDescent="0.15">
      <c r="A30" s="135" t="str">
        <f>IF(連結実質赤字比率に係る赤字・黒字の構成分析!C$40="",NA(),連結実質赤字比率に係る赤字・黒字の構成分析!C$40)</f>
        <v>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0.16</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0.35</v>
      </c>
      <c r="D31" s="135">
        <f>IF(ROUND(VALUE(SUBSTITUTE(連結実質赤字比率に係る赤字・黒字の構成分析!G$39,"▲", "-")), 2) &lt; 0, ABS(ROUND(VALUE(SUBSTITUTE(連結実質赤字比率に係る赤字・黒字の構成分析!G$39,"▲", "-")), 2)), NA())</f>
        <v>0.02</v>
      </c>
      <c r="E31" s="135" t="e">
        <f>IF(ROUND(VALUE(SUBSTITUTE(連結実質赤字比率に係る赤字・黒字の構成分析!G$39,"▲", "-")), 2) &gt;= 0, ABS(ROUND(VALUE(SUBSTITUTE(連結実質赤字比率に係る赤字・黒字の構成分析!G$39,"▲", "-")), 2)), NA())</f>
        <v>#N/A</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1.66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0.91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2.09</v>
      </c>
    </row>
    <row r="32" spans="1:11" x14ac:dyDescent="0.15">
      <c r="A32" s="135" t="str">
        <f>IF(連結実質赤字比率に係る赤字・黒字の構成分析!C$38="",NA(),連結実質赤字比率に係る赤字・黒字の構成分析!C$38)</f>
        <v>病院事業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4.28</v>
      </c>
    </row>
    <row r="33" spans="1:16" x14ac:dyDescent="0.15">
      <c r="A33" s="135" t="str">
        <f>IF(連結実質赤字比率に係る赤字・黒字の構成分析!C$37="",NA(),連結実質赤字比率に係る赤字・黒字の構成分析!C$37)</f>
        <v>国民健康保険（事業勘定）特別会計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3.75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4.87</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7.81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7.68</v>
      </c>
    </row>
    <row r="35" spans="1:16" x14ac:dyDescent="0.15">
      <c r="A35" s="135" t="str">
        <f>IF(連結実質赤字比率に係る赤字・黒字の構成分析!C$35="",NA(),連結実質赤字比率に係る赤字・黒字の構成分析!C$35)</f>
        <v>上水道事業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9.8699999999999992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9.91</v>
      </c>
    </row>
    <row r="36" spans="1:16" x14ac:dyDescent="0.15">
      <c r="A36" s="135" t="str">
        <f>IF(連結実質赤字比率に係る赤字・黒字の構成分析!C$34="",NA(),連結実質赤字比率に係る赤字・黒字の構成分析!C$34)</f>
        <v>天草四郎メモリアルホール特別会計</v>
      </c>
      <c r="B36" s="135">
        <f>IF(ROUND(VALUE(SUBSTITUTE(連結実質赤字比率に係る赤字・黒字の構成分析!F$34,"▲", "-")), 2) &lt; 0, ABS(ROUND(VALUE(SUBSTITUTE(連結実質赤字比率に係る赤字・黒字の構成分析!F$34,"▲", "-")), 2)), NA())</f>
        <v>0.01</v>
      </c>
      <c r="C36" s="135" t="e">
        <f>IF(ROUND(VALUE(SUBSTITUTE(連結実質赤字比率に係る赤字・黒字の構成分析!F$34,"▲", "-")), 2) &gt;= 0, ABS(ROUND(VALUE(SUBSTITUTE(連結実質赤字比率に係る赤字・黒字の構成分析!F$34,"▲", "-")), 2)), NA())</f>
        <v>#N/A</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1809</v>
      </c>
      <c r="E42" s="136"/>
      <c r="F42" s="136"/>
      <c r="G42" s="136">
        <f>'実質公債費比率（分子）の構造'!L$52</f>
        <v>1778</v>
      </c>
      <c r="H42" s="136"/>
      <c r="I42" s="136"/>
      <c r="J42" s="136">
        <f>'実質公債費比率（分子）の構造'!M$52</f>
        <v>1758</v>
      </c>
      <c r="K42" s="136"/>
      <c r="L42" s="136"/>
      <c r="M42" s="136">
        <f>'実質公債費比率（分子）の構造'!N$52</f>
        <v>1813</v>
      </c>
      <c r="N42" s="136"/>
      <c r="O42" s="136"/>
      <c r="P42" s="136">
        <f>'実質公債費比率（分子）の構造'!O$52</f>
        <v>2112</v>
      </c>
    </row>
    <row r="43" spans="1:16" x14ac:dyDescent="0.15">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5</v>
      </c>
      <c r="C44" s="136"/>
      <c r="D44" s="136"/>
      <c r="E44" s="136">
        <f>'実質公債費比率（分子）の構造'!L$50</f>
        <v>6</v>
      </c>
      <c r="F44" s="136"/>
      <c r="G44" s="136"/>
      <c r="H44" s="136">
        <f>'実質公債費比率（分子）の構造'!M$50</f>
        <v>5</v>
      </c>
      <c r="I44" s="136"/>
      <c r="J44" s="136"/>
      <c r="K44" s="136">
        <f>'実質公債費比率（分子）の構造'!N$50</f>
        <v>6</v>
      </c>
      <c r="L44" s="136"/>
      <c r="M44" s="136"/>
      <c r="N44" s="136" t="str">
        <f>'実質公債費比率（分子）の構造'!O$50</f>
        <v>-</v>
      </c>
      <c r="O44" s="136"/>
      <c r="P44" s="136"/>
    </row>
    <row r="45" spans="1:16" x14ac:dyDescent="0.15">
      <c r="A45" s="136" t="s">
        <v>54</v>
      </c>
      <c r="B45" s="136">
        <f>'実質公債費比率（分子）の構造'!K$49</f>
        <v>268</v>
      </c>
      <c r="C45" s="136"/>
      <c r="D45" s="136"/>
      <c r="E45" s="136">
        <f>'実質公債費比率（分子）の構造'!L$49</f>
        <v>121</v>
      </c>
      <c r="F45" s="136"/>
      <c r="G45" s="136"/>
      <c r="H45" s="136">
        <f>'実質公債費比率（分子）の構造'!M$49</f>
        <v>84</v>
      </c>
      <c r="I45" s="136"/>
      <c r="J45" s="136"/>
      <c r="K45" s="136">
        <f>'実質公債費比率（分子）の構造'!N$49</f>
        <v>79</v>
      </c>
      <c r="L45" s="136"/>
      <c r="M45" s="136"/>
      <c r="N45" s="136">
        <f>'実質公債費比率（分子）の構造'!O$49</f>
        <v>75</v>
      </c>
      <c r="O45" s="136"/>
      <c r="P45" s="136"/>
    </row>
    <row r="46" spans="1:16" x14ac:dyDescent="0.15">
      <c r="A46" s="136" t="s">
        <v>55</v>
      </c>
      <c r="B46" s="136">
        <f>'実質公債費比率（分子）の構造'!K$48</f>
        <v>442</v>
      </c>
      <c r="C46" s="136"/>
      <c r="D46" s="136"/>
      <c r="E46" s="136">
        <f>'実質公債費比率（分子）の構造'!L$48</f>
        <v>449</v>
      </c>
      <c r="F46" s="136"/>
      <c r="G46" s="136"/>
      <c r="H46" s="136">
        <f>'実質公債費比率（分子）の構造'!M$48</f>
        <v>418</v>
      </c>
      <c r="I46" s="136"/>
      <c r="J46" s="136"/>
      <c r="K46" s="136">
        <f>'実質公債費比率（分子）の構造'!N$48</f>
        <v>442</v>
      </c>
      <c r="L46" s="136"/>
      <c r="M46" s="136"/>
      <c r="N46" s="136">
        <f>'実質公債費比率（分子）の構造'!O$48</f>
        <v>436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2361</v>
      </c>
      <c r="C49" s="136"/>
      <c r="D49" s="136"/>
      <c r="E49" s="136">
        <f>'実質公債費比率（分子）の構造'!L$45</f>
        <v>2436</v>
      </c>
      <c r="F49" s="136"/>
      <c r="G49" s="136"/>
      <c r="H49" s="136">
        <f>'実質公債費比率（分子）の構造'!M$45</f>
        <v>2476</v>
      </c>
      <c r="I49" s="136"/>
      <c r="J49" s="136"/>
      <c r="K49" s="136">
        <f>'実質公債費比率（分子）の構造'!N$45</f>
        <v>2510</v>
      </c>
      <c r="L49" s="136"/>
      <c r="M49" s="136"/>
      <c r="N49" s="136">
        <f>'実質公債費比率（分子）の構造'!O$45</f>
        <v>2720</v>
      </c>
      <c r="O49" s="136"/>
      <c r="P49" s="136"/>
    </row>
    <row r="50" spans="1:16" x14ac:dyDescent="0.15">
      <c r="A50" s="136" t="s">
        <v>58</v>
      </c>
      <c r="B50" s="136" t="e">
        <f>NA()</f>
        <v>#N/A</v>
      </c>
      <c r="C50" s="136">
        <f>IF(ISNUMBER('実質公債費比率（分子）の構造'!K$53),'実質公債費比率（分子）の構造'!K$53,NA())</f>
        <v>1267</v>
      </c>
      <c r="D50" s="136" t="e">
        <f>NA()</f>
        <v>#N/A</v>
      </c>
      <c r="E50" s="136" t="e">
        <f>NA()</f>
        <v>#N/A</v>
      </c>
      <c r="F50" s="136">
        <f>IF(ISNUMBER('実質公債費比率（分子）の構造'!L$53),'実質公債費比率（分子）の構造'!L$53,NA())</f>
        <v>1234</v>
      </c>
      <c r="G50" s="136" t="e">
        <f>NA()</f>
        <v>#N/A</v>
      </c>
      <c r="H50" s="136" t="e">
        <f>NA()</f>
        <v>#N/A</v>
      </c>
      <c r="I50" s="136">
        <f>IF(ISNUMBER('実質公債費比率（分子）の構造'!M$53),'実質公債費比率（分子）の構造'!M$53,NA())</f>
        <v>1225</v>
      </c>
      <c r="J50" s="136" t="e">
        <f>NA()</f>
        <v>#N/A</v>
      </c>
      <c r="K50" s="136" t="e">
        <f>NA()</f>
        <v>#N/A</v>
      </c>
      <c r="L50" s="136">
        <f>IF(ISNUMBER('実質公債費比率（分子）の構造'!N$53),'実質公債費比率（分子）の構造'!N$53,NA())</f>
        <v>1224</v>
      </c>
      <c r="M50" s="136" t="e">
        <f>NA()</f>
        <v>#N/A</v>
      </c>
      <c r="N50" s="136" t="e">
        <f>NA()</f>
        <v>#N/A</v>
      </c>
      <c r="O50" s="136">
        <f>IF(ISNUMBER('実質公債費比率（分子）の構造'!O$53),'実質公債費比率（分子）の構造'!O$53,NA())</f>
        <v>1119</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15861</v>
      </c>
      <c r="E56" s="135"/>
      <c r="F56" s="135"/>
      <c r="G56" s="135">
        <f>'将来負担比率（分子）の構造'!J$51</f>
        <v>13580</v>
      </c>
      <c r="H56" s="135"/>
      <c r="I56" s="135"/>
      <c r="J56" s="135">
        <f>'将来負担比率（分子）の構造'!K$51</f>
        <v>15964</v>
      </c>
      <c r="K56" s="135"/>
      <c r="L56" s="135"/>
      <c r="M56" s="135">
        <f>'将来負担比率（分子）の構造'!L$51</f>
        <v>16695</v>
      </c>
      <c r="N56" s="135"/>
      <c r="O56" s="135"/>
      <c r="P56" s="135">
        <f>'将来負担比率（分子）の構造'!M$51</f>
        <v>15691</v>
      </c>
    </row>
    <row r="57" spans="1:16" x14ac:dyDescent="0.15">
      <c r="A57" s="135" t="s">
        <v>35</v>
      </c>
      <c r="B57" s="135"/>
      <c r="C57" s="135"/>
      <c r="D57" s="135">
        <f>'将来負担比率（分子）の構造'!I$50</f>
        <v>29</v>
      </c>
      <c r="E57" s="135"/>
      <c r="F57" s="135"/>
      <c r="G57" s="135">
        <f>'将来負担比率（分子）の構造'!J$50</f>
        <v>18</v>
      </c>
      <c r="H57" s="135"/>
      <c r="I57" s="135"/>
      <c r="J57" s="135">
        <f>'将来負担比率（分子）の構造'!K$50</f>
        <v>17</v>
      </c>
      <c r="K57" s="135"/>
      <c r="L57" s="135"/>
      <c r="M57" s="135">
        <f>'将来負担比率（分子）の構造'!L$50</f>
        <v>213</v>
      </c>
      <c r="N57" s="135"/>
      <c r="O57" s="135"/>
      <c r="P57" s="135">
        <f>'将来負担比率（分子）の構造'!M$50</f>
        <v>201</v>
      </c>
    </row>
    <row r="58" spans="1:16" x14ac:dyDescent="0.15">
      <c r="A58" s="135" t="s">
        <v>34</v>
      </c>
      <c r="B58" s="135"/>
      <c r="C58" s="135"/>
      <c r="D58" s="135">
        <f>'将来負担比率（分子）の構造'!I$49</f>
        <v>3653</v>
      </c>
      <c r="E58" s="135"/>
      <c r="F58" s="135"/>
      <c r="G58" s="135">
        <f>'将来負担比率（分子）の構造'!J$49</f>
        <v>4360</v>
      </c>
      <c r="H58" s="135"/>
      <c r="I58" s="135"/>
      <c r="J58" s="135">
        <f>'将来負担比率（分子）の構造'!K$49</f>
        <v>4604</v>
      </c>
      <c r="K58" s="135"/>
      <c r="L58" s="135"/>
      <c r="M58" s="135">
        <f>'将来負担比率（分子）の構造'!L$49</f>
        <v>6067</v>
      </c>
      <c r="N58" s="135"/>
      <c r="O58" s="135"/>
      <c r="P58" s="135">
        <f>'将来負担比率（分子）の構造'!M$49</f>
        <v>5707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2989</v>
      </c>
      <c r="C62" s="135"/>
      <c r="D62" s="135"/>
      <c r="E62" s="135">
        <f>'将来負担比率（分子）の構造'!J$45</f>
        <v>2174</v>
      </c>
      <c r="F62" s="135"/>
      <c r="G62" s="135"/>
      <c r="H62" s="135">
        <f>'将来負担比率（分子）の構造'!K$45</f>
        <v>2108</v>
      </c>
      <c r="I62" s="135"/>
      <c r="J62" s="135"/>
      <c r="K62" s="135">
        <f>'将来負担比率（分子）の構造'!L$45</f>
        <v>1612</v>
      </c>
      <c r="L62" s="135"/>
      <c r="M62" s="135"/>
      <c r="N62" s="135">
        <f>'将来負担比率（分子）の構造'!M$45</f>
        <v>1345</v>
      </c>
      <c r="O62" s="135"/>
      <c r="P62" s="135"/>
    </row>
    <row r="63" spans="1:16" x14ac:dyDescent="0.15">
      <c r="A63" s="135" t="s">
        <v>28</v>
      </c>
      <c r="B63" s="135">
        <f>'将来負担比率（分子）の構造'!I$44</f>
        <v>405</v>
      </c>
      <c r="C63" s="135"/>
      <c r="D63" s="135"/>
      <c r="E63" s="135">
        <f>'将来負担比率（分子）の構造'!J$44</f>
        <v>313</v>
      </c>
      <c r="F63" s="135"/>
      <c r="G63" s="135"/>
      <c r="H63" s="135">
        <f>'将来負担比率（分子）の構造'!K$44</f>
        <v>255</v>
      </c>
      <c r="I63" s="135"/>
      <c r="J63" s="135"/>
      <c r="K63" s="135">
        <f>'将来負担比率（分子）の構造'!L$44</f>
        <v>203</v>
      </c>
      <c r="L63" s="135"/>
      <c r="M63" s="135"/>
      <c r="N63" s="135">
        <f>'将来負担比率（分子）の構造'!M$44</f>
        <v>155</v>
      </c>
      <c r="O63" s="135"/>
      <c r="P63" s="135"/>
    </row>
    <row r="64" spans="1:16" x14ac:dyDescent="0.15">
      <c r="A64" s="135" t="s">
        <v>27</v>
      </c>
      <c r="B64" s="135">
        <f>'将来負担比率（分子）の構造'!I$43</f>
        <v>4594</v>
      </c>
      <c r="C64" s="135"/>
      <c r="D64" s="135"/>
      <c r="E64" s="135">
        <f>'将来負担比率（分子）の構造'!J$43</f>
        <v>4613</v>
      </c>
      <c r="F64" s="135"/>
      <c r="G64" s="135"/>
      <c r="H64" s="135">
        <f>'将来負担比率（分子）の構造'!K$43</f>
        <v>4736</v>
      </c>
      <c r="I64" s="135"/>
      <c r="J64" s="135"/>
      <c r="K64" s="135">
        <f>'将来負担比率（分子）の構造'!L$43</f>
        <v>4313</v>
      </c>
      <c r="L64" s="135"/>
      <c r="M64" s="135"/>
      <c r="N64" s="135">
        <f>'将来負担比率（分子）の構造'!M$43</f>
        <v>4002</v>
      </c>
      <c r="O64" s="135"/>
      <c r="P64" s="135"/>
    </row>
    <row r="65" spans="1:16" x14ac:dyDescent="0.15">
      <c r="A65" s="135" t="s">
        <v>26</v>
      </c>
      <c r="B65" s="135">
        <f>'将来負担比率（分子）の構造'!I$42</f>
        <v>52</v>
      </c>
      <c r="C65" s="135"/>
      <c r="D65" s="135"/>
      <c r="E65" s="135">
        <f>'将来負担比率（分子）の構造'!J$42</f>
        <v>7</v>
      </c>
      <c r="F65" s="135"/>
      <c r="G65" s="135"/>
      <c r="H65" s="135">
        <f>'将来負担比率（分子）の構造'!K$42</f>
        <v>3</v>
      </c>
      <c r="I65" s="135"/>
      <c r="J65" s="135"/>
      <c r="K65" s="135">
        <f>'将来負担比率（分子）の構造'!L$42</f>
        <v>1</v>
      </c>
      <c r="L65" s="135"/>
      <c r="M65" s="135"/>
      <c r="N65" s="135" t="str">
        <f>'将来負担比率（分子）の構造'!M$42</f>
        <v>-</v>
      </c>
      <c r="O65" s="135"/>
      <c r="P65" s="135"/>
    </row>
    <row r="66" spans="1:16" x14ac:dyDescent="0.15">
      <c r="A66" s="135" t="s">
        <v>25</v>
      </c>
      <c r="B66" s="135">
        <f>'将来負担比率（分子）の構造'!I$41</f>
        <v>19869</v>
      </c>
      <c r="C66" s="135"/>
      <c r="D66" s="135"/>
      <c r="E66" s="135">
        <f>'将来負担比率（分子）の構造'!J$41</f>
        <v>19331</v>
      </c>
      <c r="F66" s="135"/>
      <c r="G66" s="135"/>
      <c r="H66" s="135">
        <f>'将来負担比率（分子）の構造'!K$41</f>
        <v>19049</v>
      </c>
      <c r="I66" s="135"/>
      <c r="J66" s="135"/>
      <c r="K66" s="135">
        <f>'将来負担比率（分子）の構造'!L$41</f>
        <v>19614</v>
      </c>
      <c r="L66" s="135"/>
      <c r="M66" s="135"/>
      <c r="N66" s="135">
        <f>'将来負担比率（分子）の構造'!M$41</f>
        <v>17827</v>
      </c>
      <c r="O66" s="135"/>
      <c r="P66" s="135"/>
    </row>
    <row r="67" spans="1:16" x14ac:dyDescent="0.15">
      <c r="A67" s="135" t="s">
        <v>62</v>
      </c>
      <c r="B67" s="135" t="e">
        <f>NA()</f>
        <v>#N/A</v>
      </c>
      <c r="C67" s="135">
        <f>IF(ISNUMBER('将来負担比率（分子）の構造'!I$52), IF('将来負担比率（分子）の構造'!I$52 &lt; 0, 0, '将来負担比率（分子）の構造'!I$52), NA())</f>
        <v>8365</v>
      </c>
      <c r="D67" s="135" t="e">
        <f>NA()</f>
        <v>#N/A</v>
      </c>
      <c r="E67" s="135" t="e">
        <f>NA()</f>
        <v>#N/A</v>
      </c>
      <c r="F67" s="135">
        <f>IF(ISNUMBER('将来負担比率（分子）の構造'!J$52), IF('将来負担比率（分子）の構造'!J$52 &lt; 0, 0, '将来負担比率（分子）の構造'!J$52), NA())</f>
        <v>8479</v>
      </c>
      <c r="G67" s="135" t="e">
        <f>NA()</f>
        <v>#N/A</v>
      </c>
      <c r="H67" s="135" t="e">
        <f>NA()</f>
        <v>#N/A</v>
      </c>
      <c r="I67" s="135">
        <f>IF(ISNUMBER('将来負担比率（分子）の構造'!K$52), IF('将来負担比率（分子）の構造'!K$52 &lt; 0, 0, '将来負担比率（分子）の構造'!K$52), NA())</f>
        <v>5565</v>
      </c>
      <c r="J67" s="135" t="e">
        <f>NA()</f>
        <v>#N/A</v>
      </c>
      <c r="K67" s="135" t="e">
        <f>NA()</f>
        <v>#N/A</v>
      </c>
      <c r="L67" s="135">
        <f>IF(ISNUMBER('将来負担比率（分子）の構造'!L$52), IF('将来負担比率（分子）の構造'!L$52 &lt; 0, 0, '将来負担比率（分子）の構造'!L$52), NA())</f>
        <v>2769</v>
      </c>
      <c r="M67" s="135" t="e">
        <f>NA()</f>
        <v>#N/A</v>
      </c>
      <c r="N67" s="135" t="e">
        <f>NA()</f>
        <v>#N/A</v>
      </c>
      <c r="O67" s="135">
        <f>IF(ISNUMBER('将来負担比率（分子）の構造'!M$52), IF('将来負担比率（分子）の構造'!M$52 &lt; 0, 0, '将来負担比率（分子）の構造'!M$52), NA())</f>
        <v>1730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2300007</v>
      </c>
      <c r="S5" s="639"/>
      <c r="T5" s="639"/>
      <c r="U5" s="639"/>
      <c r="V5" s="639"/>
      <c r="W5" s="639"/>
      <c r="X5" s="639"/>
      <c r="Y5" s="686"/>
      <c r="Z5" s="699">
        <v>11.7</v>
      </c>
      <c r="AA5" s="699"/>
      <c r="AB5" s="699"/>
      <c r="AC5" s="699"/>
      <c r="AD5" s="700">
        <v>2300007</v>
      </c>
      <c r="AE5" s="700"/>
      <c r="AF5" s="700"/>
      <c r="AG5" s="700"/>
      <c r="AH5" s="700"/>
      <c r="AI5" s="700"/>
      <c r="AJ5" s="700"/>
      <c r="AK5" s="700"/>
      <c r="AL5" s="687">
        <v>21.8</v>
      </c>
      <c r="AM5" s="656"/>
      <c r="AN5" s="656"/>
      <c r="AO5" s="688"/>
      <c r="AP5" s="675" t="s">
        <v>208</v>
      </c>
      <c r="AQ5" s="676"/>
      <c r="AR5" s="676"/>
      <c r="AS5" s="676"/>
      <c r="AT5" s="676"/>
      <c r="AU5" s="676"/>
      <c r="AV5" s="676"/>
      <c r="AW5" s="676"/>
      <c r="AX5" s="676"/>
      <c r="AY5" s="676"/>
      <c r="AZ5" s="676"/>
      <c r="BA5" s="676"/>
      <c r="BB5" s="676"/>
      <c r="BC5" s="676"/>
      <c r="BD5" s="676"/>
      <c r="BE5" s="676"/>
      <c r="BF5" s="677"/>
      <c r="BG5" s="588">
        <v>2277304</v>
      </c>
      <c r="BH5" s="589"/>
      <c r="BI5" s="589"/>
      <c r="BJ5" s="589"/>
      <c r="BK5" s="589"/>
      <c r="BL5" s="589"/>
      <c r="BM5" s="589"/>
      <c r="BN5" s="590"/>
      <c r="BO5" s="641">
        <v>99</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122898</v>
      </c>
      <c r="S6" s="589"/>
      <c r="T6" s="589"/>
      <c r="U6" s="589"/>
      <c r="V6" s="589"/>
      <c r="W6" s="589"/>
      <c r="X6" s="589"/>
      <c r="Y6" s="590"/>
      <c r="Z6" s="641">
        <v>0.6</v>
      </c>
      <c r="AA6" s="641"/>
      <c r="AB6" s="641"/>
      <c r="AC6" s="641"/>
      <c r="AD6" s="642">
        <v>122898</v>
      </c>
      <c r="AE6" s="642"/>
      <c r="AF6" s="642"/>
      <c r="AG6" s="642"/>
      <c r="AH6" s="642"/>
      <c r="AI6" s="642"/>
      <c r="AJ6" s="642"/>
      <c r="AK6" s="642"/>
      <c r="AL6" s="611">
        <v>1.2</v>
      </c>
      <c r="AM6" s="643"/>
      <c r="AN6" s="643"/>
      <c r="AO6" s="644"/>
      <c r="AP6" s="585" t="s">
        <v>214</v>
      </c>
      <c r="AQ6" s="586"/>
      <c r="AR6" s="586"/>
      <c r="AS6" s="586"/>
      <c r="AT6" s="586"/>
      <c r="AU6" s="586"/>
      <c r="AV6" s="586"/>
      <c r="AW6" s="586"/>
      <c r="AX6" s="586"/>
      <c r="AY6" s="586"/>
      <c r="AZ6" s="586"/>
      <c r="BA6" s="586"/>
      <c r="BB6" s="586"/>
      <c r="BC6" s="586"/>
      <c r="BD6" s="586"/>
      <c r="BE6" s="586"/>
      <c r="BF6" s="587"/>
      <c r="BG6" s="588">
        <v>2277304</v>
      </c>
      <c r="BH6" s="589"/>
      <c r="BI6" s="589"/>
      <c r="BJ6" s="589"/>
      <c r="BK6" s="589"/>
      <c r="BL6" s="589"/>
      <c r="BM6" s="589"/>
      <c r="BN6" s="590"/>
      <c r="BO6" s="641">
        <v>99</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165803</v>
      </c>
      <c r="CS6" s="589"/>
      <c r="CT6" s="589"/>
      <c r="CU6" s="589"/>
      <c r="CV6" s="589"/>
      <c r="CW6" s="589"/>
      <c r="CX6" s="589"/>
      <c r="CY6" s="590"/>
      <c r="CZ6" s="641">
        <v>0.9</v>
      </c>
      <c r="DA6" s="641"/>
      <c r="DB6" s="641"/>
      <c r="DC6" s="641"/>
      <c r="DD6" s="594" t="s">
        <v>209</v>
      </c>
      <c r="DE6" s="589"/>
      <c r="DF6" s="589"/>
      <c r="DG6" s="589"/>
      <c r="DH6" s="589"/>
      <c r="DI6" s="589"/>
      <c r="DJ6" s="589"/>
      <c r="DK6" s="589"/>
      <c r="DL6" s="589"/>
      <c r="DM6" s="589"/>
      <c r="DN6" s="589"/>
      <c r="DO6" s="589"/>
      <c r="DP6" s="590"/>
      <c r="DQ6" s="594">
        <v>165802</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3580</v>
      </c>
      <c r="S7" s="589"/>
      <c r="T7" s="589"/>
      <c r="U7" s="589"/>
      <c r="V7" s="589"/>
      <c r="W7" s="589"/>
      <c r="X7" s="589"/>
      <c r="Y7" s="590"/>
      <c r="Z7" s="641">
        <v>0</v>
      </c>
      <c r="AA7" s="641"/>
      <c r="AB7" s="641"/>
      <c r="AC7" s="641"/>
      <c r="AD7" s="642">
        <v>3580</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935220</v>
      </c>
      <c r="BH7" s="589"/>
      <c r="BI7" s="589"/>
      <c r="BJ7" s="589"/>
      <c r="BK7" s="589"/>
      <c r="BL7" s="589"/>
      <c r="BM7" s="589"/>
      <c r="BN7" s="590"/>
      <c r="BO7" s="641">
        <v>40.700000000000003</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2570230</v>
      </c>
      <c r="CS7" s="589"/>
      <c r="CT7" s="589"/>
      <c r="CU7" s="589"/>
      <c r="CV7" s="589"/>
      <c r="CW7" s="589"/>
      <c r="CX7" s="589"/>
      <c r="CY7" s="590"/>
      <c r="CZ7" s="641">
        <v>13.8</v>
      </c>
      <c r="DA7" s="641"/>
      <c r="DB7" s="641"/>
      <c r="DC7" s="641"/>
      <c r="DD7" s="594">
        <v>190035</v>
      </c>
      <c r="DE7" s="589"/>
      <c r="DF7" s="589"/>
      <c r="DG7" s="589"/>
      <c r="DH7" s="589"/>
      <c r="DI7" s="589"/>
      <c r="DJ7" s="589"/>
      <c r="DK7" s="589"/>
      <c r="DL7" s="589"/>
      <c r="DM7" s="589"/>
      <c r="DN7" s="589"/>
      <c r="DO7" s="589"/>
      <c r="DP7" s="590"/>
      <c r="DQ7" s="594">
        <v>2268528</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12889</v>
      </c>
      <c r="S8" s="589"/>
      <c r="T8" s="589"/>
      <c r="U8" s="589"/>
      <c r="V8" s="589"/>
      <c r="W8" s="589"/>
      <c r="X8" s="589"/>
      <c r="Y8" s="590"/>
      <c r="Z8" s="641">
        <v>0.1</v>
      </c>
      <c r="AA8" s="641"/>
      <c r="AB8" s="641"/>
      <c r="AC8" s="641"/>
      <c r="AD8" s="642">
        <v>12889</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42081</v>
      </c>
      <c r="BH8" s="589"/>
      <c r="BI8" s="589"/>
      <c r="BJ8" s="589"/>
      <c r="BK8" s="589"/>
      <c r="BL8" s="589"/>
      <c r="BM8" s="589"/>
      <c r="BN8" s="590"/>
      <c r="BO8" s="641">
        <v>1.8</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5590091</v>
      </c>
      <c r="CS8" s="589"/>
      <c r="CT8" s="589"/>
      <c r="CU8" s="589"/>
      <c r="CV8" s="589"/>
      <c r="CW8" s="589"/>
      <c r="CX8" s="589"/>
      <c r="CY8" s="590"/>
      <c r="CZ8" s="641">
        <v>29.9</v>
      </c>
      <c r="DA8" s="641"/>
      <c r="DB8" s="641"/>
      <c r="DC8" s="641"/>
      <c r="DD8" s="594">
        <v>13035</v>
      </c>
      <c r="DE8" s="589"/>
      <c r="DF8" s="589"/>
      <c r="DG8" s="589"/>
      <c r="DH8" s="589"/>
      <c r="DI8" s="589"/>
      <c r="DJ8" s="589"/>
      <c r="DK8" s="589"/>
      <c r="DL8" s="589"/>
      <c r="DM8" s="589"/>
      <c r="DN8" s="589"/>
      <c r="DO8" s="589"/>
      <c r="DP8" s="590"/>
      <c r="DQ8" s="594">
        <v>2951261</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12809</v>
      </c>
      <c r="S9" s="589"/>
      <c r="T9" s="589"/>
      <c r="U9" s="589"/>
      <c r="V9" s="589"/>
      <c r="W9" s="589"/>
      <c r="X9" s="589"/>
      <c r="Y9" s="590"/>
      <c r="Z9" s="641">
        <v>0.1</v>
      </c>
      <c r="AA9" s="641"/>
      <c r="AB9" s="641"/>
      <c r="AC9" s="641"/>
      <c r="AD9" s="642">
        <v>12809</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766900</v>
      </c>
      <c r="BH9" s="589"/>
      <c r="BI9" s="589"/>
      <c r="BJ9" s="589"/>
      <c r="BK9" s="589"/>
      <c r="BL9" s="589"/>
      <c r="BM9" s="589"/>
      <c r="BN9" s="590"/>
      <c r="BO9" s="641">
        <v>33.299999999999997</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1579839</v>
      </c>
      <c r="CS9" s="589"/>
      <c r="CT9" s="589"/>
      <c r="CU9" s="589"/>
      <c r="CV9" s="589"/>
      <c r="CW9" s="589"/>
      <c r="CX9" s="589"/>
      <c r="CY9" s="590"/>
      <c r="CZ9" s="641">
        <v>8.5</v>
      </c>
      <c r="DA9" s="641"/>
      <c r="DB9" s="641"/>
      <c r="DC9" s="641"/>
      <c r="DD9" s="594">
        <v>38018</v>
      </c>
      <c r="DE9" s="589"/>
      <c r="DF9" s="589"/>
      <c r="DG9" s="589"/>
      <c r="DH9" s="589"/>
      <c r="DI9" s="589"/>
      <c r="DJ9" s="589"/>
      <c r="DK9" s="589"/>
      <c r="DL9" s="589"/>
      <c r="DM9" s="589"/>
      <c r="DN9" s="589"/>
      <c r="DO9" s="589"/>
      <c r="DP9" s="590"/>
      <c r="DQ9" s="594">
        <v>1421407</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332008</v>
      </c>
      <c r="S10" s="589"/>
      <c r="T10" s="589"/>
      <c r="U10" s="589"/>
      <c r="V10" s="589"/>
      <c r="W10" s="589"/>
      <c r="X10" s="589"/>
      <c r="Y10" s="590"/>
      <c r="Z10" s="641">
        <v>1.7</v>
      </c>
      <c r="AA10" s="641"/>
      <c r="AB10" s="641"/>
      <c r="AC10" s="641"/>
      <c r="AD10" s="642">
        <v>332008</v>
      </c>
      <c r="AE10" s="642"/>
      <c r="AF10" s="642"/>
      <c r="AG10" s="642"/>
      <c r="AH10" s="642"/>
      <c r="AI10" s="642"/>
      <c r="AJ10" s="642"/>
      <c r="AK10" s="642"/>
      <c r="AL10" s="611">
        <v>3.1</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54549</v>
      </c>
      <c r="BH10" s="589"/>
      <c r="BI10" s="589"/>
      <c r="BJ10" s="589"/>
      <c r="BK10" s="589"/>
      <c r="BL10" s="589"/>
      <c r="BM10" s="589"/>
      <c r="BN10" s="590"/>
      <c r="BO10" s="641">
        <v>2.4</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41101</v>
      </c>
      <c r="CS10" s="589"/>
      <c r="CT10" s="589"/>
      <c r="CU10" s="589"/>
      <c r="CV10" s="589"/>
      <c r="CW10" s="589"/>
      <c r="CX10" s="589"/>
      <c r="CY10" s="590"/>
      <c r="CZ10" s="641">
        <v>0.2</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8250</v>
      </c>
      <c r="S11" s="589"/>
      <c r="T11" s="589"/>
      <c r="U11" s="589"/>
      <c r="V11" s="589"/>
      <c r="W11" s="589"/>
      <c r="X11" s="589"/>
      <c r="Y11" s="590"/>
      <c r="Z11" s="641">
        <v>0</v>
      </c>
      <c r="AA11" s="641"/>
      <c r="AB11" s="641"/>
      <c r="AC11" s="641"/>
      <c r="AD11" s="642">
        <v>8250</v>
      </c>
      <c r="AE11" s="642"/>
      <c r="AF11" s="642"/>
      <c r="AG11" s="642"/>
      <c r="AH11" s="642"/>
      <c r="AI11" s="642"/>
      <c r="AJ11" s="642"/>
      <c r="AK11" s="642"/>
      <c r="AL11" s="611">
        <v>0.1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71690</v>
      </c>
      <c r="BH11" s="589"/>
      <c r="BI11" s="589"/>
      <c r="BJ11" s="589"/>
      <c r="BK11" s="589"/>
      <c r="BL11" s="589"/>
      <c r="BM11" s="589"/>
      <c r="BN11" s="590"/>
      <c r="BO11" s="641">
        <v>3.1</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836184</v>
      </c>
      <c r="CS11" s="589"/>
      <c r="CT11" s="589"/>
      <c r="CU11" s="589"/>
      <c r="CV11" s="589"/>
      <c r="CW11" s="589"/>
      <c r="CX11" s="589"/>
      <c r="CY11" s="590"/>
      <c r="CZ11" s="641">
        <v>4.5</v>
      </c>
      <c r="DA11" s="641"/>
      <c r="DB11" s="641"/>
      <c r="DC11" s="641"/>
      <c r="DD11" s="594">
        <v>461427</v>
      </c>
      <c r="DE11" s="589"/>
      <c r="DF11" s="589"/>
      <c r="DG11" s="589"/>
      <c r="DH11" s="589"/>
      <c r="DI11" s="589"/>
      <c r="DJ11" s="589"/>
      <c r="DK11" s="589"/>
      <c r="DL11" s="589"/>
      <c r="DM11" s="589"/>
      <c r="DN11" s="589"/>
      <c r="DO11" s="589"/>
      <c r="DP11" s="590"/>
      <c r="DQ11" s="594">
        <v>349727</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1083027</v>
      </c>
      <c r="BH12" s="589"/>
      <c r="BI12" s="589"/>
      <c r="BJ12" s="589"/>
      <c r="BK12" s="589"/>
      <c r="BL12" s="589"/>
      <c r="BM12" s="589"/>
      <c r="BN12" s="590"/>
      <c r="BO12" s="641">
        <v>47.1</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743039</v>
      </c>
      <c r="CS12" s="589"/>
      <c r="CT12" s="589"/>
      <c r="CU12" s="589"/>
      <c r="CV12" s="589"/>
      <c r="CW12" s="589"/>
      <c r="CX12" s="589"/>
      <c r="CY12" s="590"/>
      <c r="CZ12" s="641">
        <v>4</v>
      </c>
      <c r="DA12" s="641"/>
      <c r="DB12" s="641"/>
      <c r="DC12" s="641"/>
      <c r="DD12" s="594">
        <v>310500</v>
      </c>
      <c r="DE12" s="589"/>
      <c r="DF12" s="589"/>
      <c r="DG12" s="589"/>
      <c r="DH12" s="589"/>
      <c r="DI12" s="589"/>
      <c r="DJ12" s="589"/>
      <c r="DK12" s="589"/>
      <c r="DL12" s="589"/>
      <c r="DM12" s="589"/>
      <c r="DN12" s="589"/>
      <c r="DO12" s="589"/>
      <c r="DP12" s="590"/>
      <c r="DQ12" s="594">
        <v>335175</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10926</v>
      </c>
      <c r="S13" s="589"/>
      <c r="T13" s="589"/>
      <c r="U13" s="589"/>
      <c r="V13" s="589"/>
      <c r="W13" s="589"/>
      <c r="X13" s="589"/>
      <c r="Y13" s="590"/>
      <c r="Z13" s="641">
        <v>0.1</v>
      </c>
      <c r="AA13" s="641"/>
      <c r="AB13" s="641"/>
      <c r="AC13" s="641"/>
      <c r="AD13" s="642">
        <v>10926</v>
      </c>
      <c r="AE13" s="642"/>
      <c r="AF13" s="642"/>
      <c r="AG13" s="642"/>
      <c r="AH13" s="642"/>
      <c r="AI13" s="642"/>
      <c r="AJ13" s="642"/>
      <c r="AK13" s="642"/>
      <c r="AL13" s="611">
        <v>0.1</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1081760</v>
      </c>
      <c r="BH13" s="589"/>
      <c r="BI13" s="589"/>
      <c r="BJ13" s="589"/>
      <c r="BK13" s="589"/>
      <c r="BL13" s="589"/>
      <c r="BM13" s="589"/>
      <c r="BN13" s="590"/>
      <c r="BO13" s="641">
        <v>47</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1178197</v>
      </c>
      <c r="CS13" s="589"/>
      <c r="CT13" s="589"/>
      <c r="CU13" s="589"/>
      <c r="CV13" s="589"/>
      <c r="CW13" s="589"/>
      <c r="CX13" s="589"/>
      <c r="CY13" s="590"/>
      <c r="CZ13" s="641">
        <v>6.3</v>
      </c>
      <c r="DA13" s="641"/>
      <c r="DB13" s="641"/>
      <c r="DC13" s="641"/>
      <c r="DD13" s="594">
        <v>828883</v>
      </c>
      <c r="DE13" s="589"/>
      <c r="DF13" s="589"/>
      <c r="DG13" s="589"/>
      <c r="DH13" s="589"/>
      <c r="DI13" s="589"/>
      <c r="DJ13" s="589"/>
      <c r="DK13" s="589"/>
      <c r="DL13" s="589"/>
      <c r="DM13" s="589"/>
      <c r="DN13" s="589"/>
      <c r="DO13" s="589"/>
      <c r="DP13" s="590"/>
      <c r="DQ13" s="594">
        <v>534665</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66857</v>
      </c>
      <c r="BH14" s="589"/>
      <c r="BI14" s="589"/>
      <c r="BJ14" s="589"/>
      <c r="BK14" s="589"/>
      <c r="BL14" s="589"/>
      <c r="BM14" s="589"/>
      <c r="BN14" s="590"/>
      <c r="BO14" s="641">
        <v>2.9</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726989</v>
      </c>
      <c r="CS14" s="589"/>
      <c r="CT14" s="589"/>
      <c r="CU14" s="589"/>
      <c r="CV14" s="589"/>
      <c r="CW14" s="589"/>
      <c r="CX14" s="589"/>
      <c r="CY14" s="590"/>
      <c r="CZ14" s="641">
        <v>3.9</v>
      </c>
      <c r="DA14" s="641"/>
      <c r="DB14" s="641"/>
      <c r="DC14" s="641"/>
      <c r="DD14" s="594">
        <v>12200</v>
      </c>
      <c r="DE14" s="589"/>
      <c r="DF14" s="589"/>
      <c r="DG14" s="589"/>
      <c r="DH14" s="589"/>
      <c r="DI14" s="589"/>
      <c r="DJ14" s="589"/>
      <c r="DK14" s="589"/>
      <c r="DL14" s="589"/>
      <c r="DM14" s="589"/>
      <c r="DN14" s="589"/>
      <c r="DO14" s="589"/>
      <c r="DP14" s="590"/>
      <c r="DQ14" s="594">
        <v>623172</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4015</v>
      </c>
      <c r="S15" s="589"/>
      <c r="T15" s="589"/>
      <c r="U15" s="589"/>
      <c r="V15" s="589"/>
      <c r="W15" s="589"/>
      <c r="X15" s="589"/>
      <c r="Y15" s="590"/>
      <c r="Z15" s="641">
        <v>0</v>
      </c>
      <c r="AA15" s="641"/>
      <c r="AB15" s="641"/>
      <c r="AC15" s="641"/>
      <c r="AD15" s="642">
        <v>4015</v>
      </c>
      <c r="AE15" s="642"/>
      <c r="AF15" s="642"/>
      <c r="AG15" s="642"/>
      <c r="AH15" s="642"/>
      <c r="AI15" s="642"/>
      <c r="AJ15" s="642"/>
      <c r="AK15" s="642"/>
      <c r="AL15" s="611">
        <v>0</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192164</v>
      </c>
      <c r="BH15" s="589"/>
      <c r="BI15" s="589"/>
      <c r="BJ15" s="589"/>
      <c r="BK15" s="589"/>
      <c r="BL15" s="589"/>
      <c r="BM15" s="589"/>
      <c r="BN15" s="590"/>
      <c r="BO15" s="641">
        <v>8.4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1371649</v>
      </c>
      <c r="CS15" s="589"/>
      <c r="CT15" s="589"/>
      <c r="CU15" s="589"/>
      <c r="CV15" s="589"/>
      <c r="CW15" s="589"/>
      <c r="CX15" s="589"/>
      <c r="CY15" s="590"/>
      <c r="CZ15" s="641">
        <v>7.3</v>
      </c>
      <c r="DA15" s="641"/>
      <c r="DB15" s="641"/>
      <c r="DC15" s="641"/>
      <c r="DD15" s="594">
        <v>248022</v>
      </c>
      <c r="DE15" s="589"/>
      <c r="DF15" s="589"/>
      <c r="DG15" s="589"/>
      <c r="DH15" s="589"/>
      <c r="DI15" s="589"/>
      <c r="DJ15" s="589"/>
      <c r="DK15" s="589"/>
      <c r="DL15" s="589"/>
      <c r="DM15" s="589"/>
      <c r="DN15" s="589"/>
      <c r="DO15" s="589"/>
      <c r="DP15" s="590"/>
      <c r="DQ15" s="594">
        <v>1075881</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8504767</v>
      </c>
      <c r="S16" s="589"/>
      <c r="T16" s="589"/>
      <c r="U16" s="589"/>
      <c r="V16" s="589"/>
      <c r="W16" s="589"/>
      <c r="X16" s="589"/>
      <c r="Y16" s="590"/>
      <c r="Z16" s="641">
        <v>43.4</v>
      </c>
      <c r="AA16" s="641"/>
      <c r="AB16" s="641"/>
      <c r="AC16" s="641"/>
      <c r="AD16" s="642">
        <v>7742461</v>
      </c>
      <c r="AE16" s="642"/>
      <c r="AF16" s="642"/>
      <c r="AG16" s="642"/>
      <c r="AH16" s="642"/>
      <c r="AI16" s="642"/>
      <c r="AJ16" s="642"/>
      <c r="AK16" s="642"/>
      <c r="AL16" s="611">
        <v>73.400000000000006</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v>36</v>
      </c>
      <c r="BH16" s="589"/>
      <c r="BI16" s="589"/>
      <c r="BJ16" s="589"/>
      <c r="BK16" s="589"/>
      <c r="BL16" s="589"/>
      <c r="BM16" s="589"/>
      <c r="BN16" s="590"/>
      <c r="BO16" s="641">
        <v>0</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46487</v>
      </c>
      <c r="CS16" s="589"/>
      <c r="CT16" s="589"/>
      <c r="CU16" s="589"/>
      <c r="CV16" s="589"/>
      <c r="CW16" s="589"/>
      <c r="CX16" s="589"/>
      <c r="CY16" s="590"/>
      <c r="CZ16" s="641">
        <v>0.2</v>
      </c>
      <c r="DA16" s="641"/>
      <c r="DB16" s="641"/>
      <c r="DC16" s="641"/>
      <c r="DD16" s="594" t="s">
        <v>221</v>
      </c>
      <c r="DE16" s="589"/>
      <c r="DF16" s="589"/>
      <c r="DG16" s="589"/>
      <c r="DH16" s="589"/>
      <c r="DI16" s="589"/>
      <c r="DJ16" s="589"/>
      <c r="DK16" s="589"/>
      <c r="DL16" s="589"/>
      <c r="DM16" s="589"/>
      <c r="DN16" s="589"/>
      <c r="DO16" s="589"/>
      <c r="DP16" s="590"/>
      <c r="DQ16" s="594">
        <v>29715</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7742461</v>
      </c>
      <c r="S17" s="589"/>
      <c r="T17" s="589"/>
      <c r="U17" s="589"/>
      <c r="V17" s="589"/>
      <c r="W17" s="589"/>
      <c r="X17" s="589"/>
      <c r="Y17" s="590"/>
      <c r="Z17" s="641">
        <v>39.5</v>
      </c>
      <c r="AA17" s="641"/>
      <c r="AB17" s="641"/>
      <c r="AC17" s="641"/>
      <c r="AD17" s="642">
        <v>7742461</v>
      </c>
      <c r="AE17" s="642"/>
      <c r="AF17" s="642"/>
      <c r="AG17" s="642"/>
      <c r="AH17" s="642"/>
      <c r="AI17" s="642"/>
      <c r="AJ17" s="642"/>
      <c r="AK17" s="642"/>
      <c r="AL17" s="611">
        <v>73.400000000000006</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3825436</v>
      </c>
      <c r="CS17" s="589"/>
      <c r="CT17" s="589"/>
      <c r="CU17" s="589"/>
      <c r="CV17" s="589"/>
      <c r="CW17" s="589"/>
      <c r="CX17" s="589"/>
      <c r="CY17" s="590"/>
      <c r="CZ17" s="641">
        <v>20.5</v>
      </c>
      <c r="DA17" s="641"/>
      <c r="DB17" s="641"/>
      <c r="DC17" s="641"/>
      <c r="DD17" s="594" t="s">
        <v>221</v>
      </c>
      <c r="DE17" s="589"/>
      <c r="DF17" s="589"/>
      <c r="DG17" s="589"/>
      <c r="DH17" s="589"/>
      <c r="DI17" s="589"/>
      <c r="DJ17" s="589"/>
      <c r="DK17" s="589"/>
      <c r="DL17" s="589"/>
      <c r="DM17" s="589"/>
      <c r="DN17" s="589"/>
      <c r="DO17" s="589"/>
      <c r="DP17" s="590"/>
      <c r="DQ17" s="594">
        <v>3813576</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762306</v>
      </c>
      <c r="S18" s="589"/>
      <c r="T18" s="589"/>
      <c r="U18" s="589"/>
      <c r="V18" s="589"/>
      <c r="W18" s="589"/>
      <c r="X18" s="589"/>
      <c r="Y18" s="590"/>
      <c r="Z18" s="641">
        <v>3.9</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221</v>
      </c>
      <c r="S19" s="589"/>
      <c r="T19" s="589"/>
      <c r="U19" s="589"/>
      <c r="V19" s="589"/>
      <c r="W19" s="589"/>
      <c r="X19" s="589"/>
      <c r="Y19" s="590"/>
      <c r="Z19" s="641" t="s">
        <v>221</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22703</v>
      </c>
      <c r="BH19" s="589"/>
      <c r="BI19" s="589"/>
      <c r="BJ19" s="589"/>
      <c r="BK19" s="589"/>
      <c r="BL19" s="589"/>
      <c r="BM19" s="589"/>
      <c r="BN19" s="590"/>
      <c r="BO19" s="641">
        <v>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11312149</v>
      </c>
      <c r="S20" s="589"/>
      <c r="T20" s="589"/>
      <c r="U20" s="589"/>
      <c r="V20" s="589"/>
      <c r="W20" s="589"/>
      <c r="X20" s="589"/>
      <c r="Y20" s="590"/>
      <c r="Z20" s="641">
        <v>57.7</v>
      </c>
      <c r="AA20" s="641"/>
      <c r="AB20" s="641"/>
      <c r="AC20" s="641"/>
      <c r="AD20" s="642">
        <v>10549843</v>
      </c>
      <c r="AE20" s="642"/>
      <c r="AF20" s="642"/>
      <c r="AG20" s="642"/>
      <c r="AH20" s="642"/>
      <c r="AI20" s="642"/>
      <c r="AJ20" s="642"/>
      <c r="AK20" s="642"/>
      <c r="AL20" s="611">
        <v>100</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22703</v>
      </c>
      <c r="BH20" s="589"/>
      <c r="BI20" s="589"/>
      <c r="BJ20" s="589"/>
      <c r="BK20" s="589"/>
      <c r="BL20" s="589"/>
      <c r="BM20" s="589"/>
      <c r="BN20" s="590"/>
      <c r="BO20" s="641">
        <v>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18675045</v>
      </c>
      <c r="CS20" s="589"/>
      <c r="CT20" s="589"/>
      <c r="CU20" s="589"/>
      <c r="CV20" s="589"/>
      <c r="CW20" s="589"/>
      <c r="CX20" s="589"/>
      <c r="CY20" s="590"/>
      <c r="CZ20" s="641">
        <v>100</v>
      </c>
      <c r="DA20" s="641"/>
      <c r="DB20" s="641"/>
      <c r="DC20" s="641"/>
      <c r="DD20" s="594">
        <v>2102120</v>
      </c>
      <c r="DE20" s="589"/>
      <c r="DF20" s="589"/>
      <c r="DG20" s="589"/>
      <c r="DH20" s="589"/>
      <c r="DI20" s="589"/>
      <c r="DJ20" s="589"/>
      <c r="DK20" s="589"/>
      <c r="DL20" s="589"/>
      <c r="DM20" s="589"/>
      <c r="DN20" s="589"/>
      <c r="DO20" s="589"/>
      <c r="DP20" s="590"/>
      <c r="DQ20" s="594">
        <v>13568909</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2179</v>
      </c>
      <c r="S21" s="589"/>
      <c r="T21" s="589"/>
      <c r="U21" s="589"/>
      <c r="V21" s="589"/>
      <c r="W21" s="589"/>
      <c r="X21" s="589"/>
      <c r="Y21" s="590"/>
      <c r="Z21" s="641">
        <v>0</v>
      </c>
      <c r="AA21" s="641"/>
      <c r="AB21" s="641"/>
      <c r="AC21" s="641"/>
      <c r="AD21" s="642">
        <v>2179</v>
      </c>
      <c r="AE21" s="642"/>
      <c r="AF21" s="642"/>
      <c r="AG21" s="642"/>
      <c r="AH21" s="642"/>
      <c r="AI21" s="642"/>
      <c r="AJ21" s="642"/>
      <c r="AK21" s="642"/>
      <c r="AL21" s="611">
        <v>0</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22703</v>
      </c>
      <c r="BH21" s="589"/>
      <c r="BI21" s="589"/>
      <c r="BJ21" s="589"/>
      <c r="BK21" s="589"/>
      <c r="BL21" s="589"/>
      <c r="BM21" s="589"/>
      <c r="BN21" s="590"/>
      <c r="BO21" s="641">
        <v>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140119</v>
      </c>
      <c r="S22" s="589"/>
      <c r="T22" s="589"/>
      <c r="U22" s="589"/>
      <c r="V22" s="589"/>
      <c r="W22" s="589"/>
      <c r="X22" s="589"/>
      <c r="Y22" s="590"/>
      <c r="Z22" s="641">
        <v>0.7</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143712</v>
      </c>
      <c r="S23" s="589"/>
      <c r="T23" s="589"/>
      <c r="U23" s="589"/>
      <c r="V23" s="589"/>
      <c r="W23" s="589"/>
      <c r="X23" s="589"/>
      <c r="Y23" s="590"/>
      <c r="Z23" s="641">
        <v>0.7</v>
      </c>
      <c r="AA23" s="641"/>
      <c r="AB23" s="641"/>
      <c r="AC23" s="641"/>
      <c r="AD23" s="642" t="s">
        <v>221</v>
      </c>
      <c r="AE23" s="642"/>
      <c r="AF23" s="642"/>
      <c r="AG23" s="642"/>
      <c r="AH23" s="642"/>
      <c r="AI23" s="642"/>
      <c r="AJ23" s="642"/>
      <c r="AK23" s="642"/>
      <c r="AL23" s="611" t="s">
        <v>221</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41687</v>
      </c>
      <c r="S24" s="589"/>
      <c r="T24" s="589"/>
      <c r="U24" s="589"/>
      <c r="V24" s="589"/>
      <c r="W24" s="589"/>
      <c r="X24" s="589"/>
      <c r="Y24" s="590"/>
      <c r="Z24" s="641">
        <v>0.2</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9654754</v>
      </c>
      <c r="CS24" s="639"/>
      <c r="CT24" s="639"/>
      <c r="CU24" s="639"/>
      <c r="CV24" s="639"/>
      <c r="CW24" s="639"/>
      <c r="CX24" s="639"/>
      <c r="CY24" s="686"/>
      <c r="CZ24" s="690">
        <v>51.7</v>
      </c>
      <c r="DA24" s="691"/>
      <c r="DB24" s="691"/>
      <c r="DC24" s="692"/>
      <c r="DD24" s="685">
        <v>7193922</v>
      </c>
      <c r="DE24" s="639"/>
      <c r="DF24" s="639"/>
      <c r="DG24" s="639"/>
      <c r="DH24" s="639"/>
      <c r="DI24" s="639"/>
      <c r="DJ24" s="639"/>
      <c r="DK24" s="686"/>
      <c r="DL24" s="685">
        <v>6054381</v>
      </c>
      <c r="DM24" s="639"/>
      <c r="DN24" s="639"/>
      <c r="DO24" s="639"/>
      <c r="DP24" s="639"/>
      <c r="DQ24" s="639"/>
      <c r="DR24" s="639"/>
      <c r="DS24" s="639"/>
      <c r="DT24" s="639"/>
      <c r="DU24" s="639"/>
      <c r="DV24" s="686"/>
      <c r="DW24" s="687">
        <v>54.3</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2215581</v>
      </c>
      <c r="S25" s="589"/>
      <c r="T25" s="589"/>
      <c r="U25" s="589"/>
      <c r="V25" s="589"/>
      <c r="W25" s="589"/>
      <c r="X25" s="589"/>
      <c r="Y25" s="590"/>
      <c r="Z25" s="641">
        <v>11.3</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2722322</v>
      </c>
      <c r="CS25" s="607"/>
      <c r="CT25" s="607"/>
      <c r="CU25" s="607"/>
      <c r="CV25" s="607"/>
      <c r="CW25" s="607"/>
      <c r="CX25" s="607"/>
      <c r="CY25" s="608"/>
      <c r="CZ25" s="591">
        <v>14.6</v>
      </c>
      <c r="DA25" s="609"/>
      <c r="DB25" s="609"/>
      <c r="DC25" s="610"/>
      <c r="DD25" s="594">
        <v>2547113</v>
      </c>
      <c r="DE25" s="607"/>
      <c r="DF25" s="607"/>
      <c r="DG25" s="607"/>
      <c r="DH25" s="607"/>
      <c r="DI25" s="607"/>
      <c r="DJ25" s="607"/>
      <c r="DK25" s="608"/>
      <c r="DL25" s="594">
        <v>2515782</v>
      </c>
      <c r="DM25" s="607"/>
      <c r="DN25" s="607"/>
      <c r="DO25" s="607"/>
      <c r="DP25" s="607"/>
      <c r="DQ25" s="607"/>
      <c r="DR25" s="607"/>
      <c r="DS25" s="607"/>
      <c r="DT25" s="607"/>
      <c r="DU25" s="607"/>
      <c r="DV25" s="608"/>
      <c r="DW25" s="611">
        <v>22.6</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1487333</v>
      </c>
      <c r="CS26" s="589"/>
      <c r="CT26" s="589"/>
      <c r="CU26" s="589"/>
      <c r="CV26" s="589"/>
      <c r="CW26" s="589"/>
      <c r="CX26" s="589"/>
      <c r="CY26" s="590"/>
      <c r="CZ26" s="591">
        <v>8</v>
      </c>
      <c r="DA26" s="609"/>
      <c r="DB26" s="609"/>
      <c r="DC26" s="610"/>
      <c r="DD26" s="594">
        <v>1380456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1192535</v>
      </c>
      <c r="S27" s="589"/>
      <c r="T27" s="589"/>
      <c r="U27" s="589"/>
      <c r="V27" s="589"/>
      <c r="W27" s="589"/>
      <c r="X27" s="589"/>
      <c r="Y27" s="590"/>
      <c r="Z27" s="641">
        <v>6.1</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2300007</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3106996</v>
      </c>
      <c r="CS27" s="607"/>
      <c r="CT27" s="607"/>
      <c r="CU27" s="607"/>
      <c r="CV27" s="607"/>
      <c r="CW27" s="607"/>
      <c r="CX27" s="607"/>
      <c r="CY27" s="608"/>
      <c r="CZ27" s="591">
        <v>16.600000000000001</v>
      </c>
      <c r="DA27" s="609"/>
      <c r="DB27" s="609"/>
      <c r="DC27" s="610"/>
      <c r="DD27" s="594">
        <v>833233</v>
      </c>
      <c r="DE27" s="607"/>
      <c r="DF27" s="607"/>
      <c r="DG27" s="607"/>
      <c r="DH27" s="607"/>
      <c r="DI27" s="607"/>
      <c r="DJ27" s="607"/>
      <c r="DK27" s="608"/>
      <c r="DL27" s="594">
        <v>830663</v>
      </c>
      <c r="DM27" s="607"/>
      <c r="DN27" s="607"/>
      <c r="DO27" s="607"/>
      <c r="DP27" s="607"/>
      <c r="DQ27" s="607"/>
      <c r="DR27" s="607"/>
      <c r="DS27" s="607"/>
      <c r="DT27" s="607"/>
      <c r="DU27" s="607"/>
      <c r="DV27" s="608"/>
      <c r="DW27" s="611">
        <v>7.4</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29271</v>
      </c>
      <c r="S28" s="589"/>
      <c r="T28" s="589"/>
      <c r="U28" s="589"/>
      <c r="V28" s="589"/>
      <c r="W28" s="589"/>
      <c r="X28" s="589"/>
      <c r="Y28" s="590"/>
      <c r="Z28" s="641">
        <v>0.1</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3825436</v>
      </c>
      <c r="CS28" s="589"/>
      <c r="CT28" s="589"/>
      <c r="CU28" s="589"/>
      <c r="CV28" s="589"/>
      <c r="CW28" s="589"/>
      <c r="CX28" s="589"/>
      <c r="CY28" s="590"/>
      <c r="CZ28" s="591">
        <v>20.5</v>
      </c>
      <c r="DA28" s="609"/>
      <c r="DB28" s="609"/>
      <c r="DC28" s="610"/>
      <c r="DD28" s="594">
        <v>3813576</v>
      </c>
      <c r="DE28" s="589"/>
      <c r="DF28" s="589"/>
      <c r="DG28" s="589"/>
      <c r="DH28" s="589"/>
      <c r="DI28" s="589"/>
      <c r="DJ28" s="589"/>
      <c r="DK28" s="590"/>
      <c r="DL28" s="594">
        <v>2707936</v>
      </c>
      <c r="DM28" s="589"/>
      <c r="DN28" s="589"/>
      <c r="DO28" s="589"/>
      <c r="DP28" s="589"/>
      <c r="DQ28" s="589"/>
      <c r="DR28" s="589"/>
      <c r="DS28" s="589"/>
      <c r="DT28" s="589"/>
      <c r="DU28" s="589"/>
      <c r="DV28" s="590"/>
      <c r="DW28" s="611">
        <v>24.3</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8827</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3825417</v>
      </c>
      <c r="CS29" s="607"/>
      <c r="CT29" s="607"/>
      <c r="CU29" s="607"/>
      <c r="CV29" s="607"/>
      <c r="CW29" s="607"/>
      <c r="CX29" s="607"/>
      <c r="CY29" s="608"/>
      <c r="CZ29" s="591">
        <v>20.5</v>
      </c>
      <c r="DA29" s="609"/>
      <c r="DB29" s="609"/>
      <c r="DC29" s="610"/>
      <c r="DD29" s="594">
        <v>3813557</v>
      </c>
      <c r="DE29" s="607"/>
      <c r="DF29" s="607"/>
      <c r="DG29" s="607"/>
      <c r="DH29" s="607"/>
      <c r="DI29" s="607"/>
      <c r="DJ29" s="607"/>
      <c r="DK29" s="608"/>
      <c r="DL29" s="594">
        <v>2707917</v>
      </c>
      <c r="DM29" s="607"/>
      <c r="DN29" s="607"/>
      <c r="DO29" s="607"/>
      <c r="DP29" s="607"/>
      <c r="DQ29" s="607"/>
      <c r="DR29" s="607"/>
      <c r="DS29" s="607"/>
      <c r="DT29" s="607"/>
      <c r="DU29" s="607"/>
      <c r="DV29" s="608"/>
      <c r="DW29" s="611">
        <v>24.3</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1193987</v>
      </c>
      <c r="S30" s="589"/>
      <c r="T30" s="589"/>
      <c r="U30" s="589"/>
      <c r="V30" s="589"/>
      <c r="W30" s="589"/>
      <c r="X30" s="589"/>
      <c r="Y30" s="590"/>
      <c r="Z30" s="641">
        <v>6.1</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97.7</v>
      </c>
      <c r="BH30" s="655"/>
      <c r="BI30" s="655"/>
      <c r="BJ30" s="655"/>
      <c r="BK30" s="655"/>
      <c r="BL30" s="655"/>
      <c r="BM30" s="656">
        <v>87.7</v>
      </c>
      <c r="BN30" s="655"/>
      <c r="BO30" s="655"/>
      <c r="BP30" s="655"/>
      <c r="BQ30" s="657"/>
      <c r="BR30" s="654">
        <v>97.3</v>
      </c>
      <c r="BS30" s="655"/>
      <c r="BT30" s="655"/>
      <c r="BU30" s="655"/>
      <c r="BV30" s="655"/>
      <c r="BW30" s="655"/>
      <c r="BX30" s="656">
        <v>84.9</v>
      </c>
      <c r="BY30" s="655"/>
      <c r="BZ30" s="655"/>
      <c r="CA30" s="655"/>
      <c r="CB30" s="657"/>
      <c r="CD30" s="660"/>
      <c r="CE30" s="661"/>
      <c r="CF30" s="625" t="s">
        <v>293</v>
      </c>
      <c r="CG30" s="622"/>
      <c r="CH30" s="622"/>
      <c r="CI30" s="622"/>
      <c r="CJ30" s="622"/>
      <c r="CK30" s="622"/>
      <c r="CL30" s="622"/>
      <c r="CM30" s="622"/>
      <c r="CN30" s="622"/>
      <c r="CO30" s="622"/>
      <c r="CP30" s="622"/>
      <c r="CQ30" s="623"/>
      <c r="CR30" s="588">
        <v>3617251</v>
      </c>
      <c r="CS30" s="589"/>
      <c r="CT30" s="589"/>
      <c r="CU30" s="589"/>
      <c r="CV30" s="589"/>
      <c r="CW30" s="589"/>
      <c r="CX30" s="589"/>
      <c r="CY30" s="590"/>
      <c r="CZ30" s="591">
        <v>19.399999999999999</v>
      </c>
      <c r="DA30" s="609"/>
      <c r="DB30" s="609"/>
      <c r="DC30" s="610"/>
      <c r="DD30" s="594">
        <v>3605391</v>
      </c>
      <c r="DE30" s="589"/>
      <c r="DF30" s="589"/>
      <c r="DG30" s="589"/>
      <c r="DH30" s="589"/>
      <c r="DI30" s="589"/>
      <c r="DJ30" s="589"/>
      <c r="DK30" s="590"/>
      <c r="DL30" s="594">
        <v>2499751</v>
      </c>
      <c r="DM30" s="589"/>
      <c r="DN30" s="589"/>
      <c r="DO30" s="589"/>
      <c r="DP30" s="589"/>
      <c r="DQ30" s="589"/>
      <c r="DR30" s="589"/>
      <c r="DS30" s="589"/>
      <c r="DT30" s="589"/>
      <c r="DU30" s="589"/>
      <c r="DV30" s="590"/>
      <c r="DW30" s="611">
        <v>22.4</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1347513</v>
      </c>
      <c r="S31" s="589"/>
      <c r="T31" s="589"/>
      <c r="U31" s="589"/>
      <c r="V31" s="589"/>
      <c r="W31" s="589"/>
      <c r="X31" s="589"/>
      <c r="Y31" s="590"/>
      <c r="Z31" s="641">
        <v>6.9</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98.9</v>
      </c>
      <c r="BH31" s="607"/>
      <c r="BI31" s="607"/>
      <c r="BJ31" s="607"/>
      <c r="BK31" s="607"/>
      <c r="BL31" s="607"/>
      <c r="BM31" s="643">
        <v>92</v>
      </c>
      <c r="BN31" s="653"/>
      <c r="BO31" s="653"/>
      <c r="BP31" s="653"/>
      <c r="BQ31" s="617"/>
      <c r="BR31" s="652">
        <v>98.5</v>
      </c>
      <c r="BS31" s="607"/>
      <c r="BT31" s="607"/>
      <c r="BU31" s="607"/>
      <c r="BV31" s="607"/>
      <c r="BW31" s="607"/>
      <c r="BX31" s="643">
        <v>90.2</v>
      </c>
      <c r="BY31" s="653"/>
      <c r="BZ31" s="653"/>
      <c r="CA31" s="653"/>
      <c r="CB31" s="617"/>
      <c r="CD31" s="660"/>
      <c r="CE31" s="661"/>
      <c r="CF31" s="625" t="s">
        <v>297</v>
      </c>
      <c r="CG31" s="622"/>
      <c r="CH31" s="622"/>
      <c r="CI31" s="622"/>
      <c r="CJ31" s="622"/>
      <c r="CK31" s="622"/>
      <c r="CL31" s="622"/>
      <c r="CM31" s="622"/>
      <c r="CN31" s="622"/>
      <c r="CO31" s="622"/>
      <c r="CP31" s="622"/>
      <c r="CQ31" s="623"/>
      <c r="CR31" s="588">
        <v>208166</v>
      </c>
      <c r="CS31" s="607"/>
      <c r="CT31" s="607"/>
      <c r="CU31" s="607"/>
      <c r="CV31" s="607"/>
      <c r="CW31" s="607"/>
      <c r="CX31" s="607"/>
      <c r="CY31" s="608"/>
      <c r="CZ31" s="591">
        <v>1.1000000000000001</v>
      </c>
      <c r="DA31" s="609"/>
      <c r="DB31" s="609"/>
      <c r="DC31" s="610"/>
      <c r="DD31" s="594">
        <v>208166</v>
      </c>
      <c r="DE31" s="607"/>
      <c r="DF31" s="607"/>
      <c r="DG31" s="607"/>
      <c r="DH31" s="607"/>
      <c r="DI31" s="607"/>
      <c r="DJ31" s="607"/>
      <c r="DK31" s="608"/>
      <c r="DL31" s="594">
        <v>208166</v>
      </c>
      <c r="DM31" s="607"/>
      <c r="DN31" s="607"/>
      <c r="DO31" s="607"/>
      <c r="DP31" s="607"/>
      <c r="DQ31" s="607"/>
      <c r="DR31" s="607"/>
      <c r="DS31" s="607"/>
      <c r="DT31" s="607"/>
      <c r="DU31" s="607"/>
      <c r="DV31" s="608"/>
      <c r="DW31" s="611">
        <v>1.9</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148131</v>
      </c>
      <c r="S32" s="589"/>
      <c r="T32" s="589"/>
      <c r="U32" s="589"/>
      <c r="V32" s="589"/>
      <c r="W32" s="589"/>
      <c r="X32" s="589"/>
      <c r="Y32" s="590"/>
      <c r="Z32" s="641">
        <v>0.8</v>
      </c>
      <c r="AA32" s="641"/>
      <c r="AB32" s="641"/>
      <c r="AC32" s="641"/>
      <c r="AD32" s="642">
        <v>1575</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96.3</v>
      </c>
      <c r="BH32" s="573"/>
      <c r="BI32" s="573"/>
      <c r="BJ32" s="573"/>
      <c r="BK32" s="573"/>
      <c r="BL32" s="573"/>
      <c r="BM32" s="636">
        <v>82.2</v>
      </c>
      <c r="BN32" s="573"/>
      <c r="BO32" s="573"/>
      <c r="BP32" s="573"/>
      <c r="BQ32" s="630"/>
      <c r="BR32" s="651">
        <v>95.8</v>
      </c>
      <c r="BS32" s="573"/>
      <c r="BT32" s="573"/>
      <c r="BU32" s="573"/>
      <c r="BV32" s="573"/>
      <c r="BW32" s="573"/>
      <c r="BX32" s="636">
        <v>78.2</v>
      </c>
      <c r="BY32" s="573"/>
      <c r="BZ32" s="573"/>
      <c r="CA32" s="573"/>
      <c r="CB32" s="630"/>
      <c r="CD32" s="662"/>
      <c r="CE32" s="663"/>
      <c r="CF32" s="625" t="s">
        <v>300</v>
      </c>
      <c r="CG32" s="622"/>
      <c r="CH32" s="622"/>
      <c r="CI32" s="622"/>
      <c r="CJ32" s="622"/>
      <c r="CK32" s="622"/>
      <c r="CL32" s="622"/>
      <c r="CM32" s="622"/>
      <c r="CN32" s="622"/>
      <c r="CO32" s="622"/>
      <c r="CP32" s="622"/>
      <c r="CQ32" s="623"/>
      <c r="CR32" s="588">
        <v>19</v>
      </c>
      <c r="CS32" s="589"/>
      <c r="CT32" s="589"/>
      <c r="CU32" s="589"/>
      <c r="CV32" s="589"/>
      <c r="CW32" s="589"/>
      <c r="CX32" s="589"/>
      <c r="CY32" s="590"/>
      <c r="CZ32" s="591">
        <v>0</v>
      </c>
      <c r="DA32" s="609"/>
      <c r="DB32" s="609"/>
      <c r="DC32" s="610"/>
      <c r="DD32" s="594">
        <v>19</v>
      </c>
      <c r="DE32" s="589"/>
      <c r="DF32" s="589"/>
      <c r="DG32" s="589"/>
      <c r="DH32" s="589"/>
      <c r="DI32" s="589"/>
      <c r="DJ32" s="589"/>
      <c r="DK32" s="590"/>
      <c r="DL32" s="594">
        <v>19</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1830496</v>
      </c>
      <c r="S33" s="589"/>
      <c r="T33" s="589"/>
      <c r="U33" s="589"/>
      <c r="V33" s="589"/>
      <c r="W33" s="589"/>
      <c r="X33" s="589"/>
      <c r="Y33" s="590"/>
      <c r="Z33" s="641">
        <v>9.3000000000000007</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6871684</v>
      </c>
      <c r="CS33" s="607"/>
      <c r="CT33" s="607"/>
      <c r="CU33" s="607"/>
      <c r="CV33" s="607"/>
      <c r="CW33" s="607"/>
      <c r="CX33" s="607"/>
      <c r="CY33" s="608"/>
      <c r="CZ33" s="591">
        <v>36.799999999999997</v>
      </c>
      <c r="DA33" s="609"/>
      <c r="DB33" s="609"/>
      <c r="DC33" s="610"/>
      <c r="DD33" s="594">
        <v>5811778</v>
      </c>
      <c r="DE33" s="607"/>
      <c r="DF33" s="607"/>
      <c r="DG33" s="607"/>
      <c r="DH33" s="607"/>
      <c r="DI33" s="607"/>
      <c r="DJ33" s="607"/>
      <c r="DK33" s="608"/>
      <c r="DL33" s="594">
        <v>4237417</v>
      </c>
      <c r="DM33" s="607"/>
      <c r="DN33" s="607"/>
      <c r="DO33" s="607"/>
      <c r="DP33" s="607"/>
      <c r="DQ33" s="607"/>
      <c r="DR33" s="607"/>
      <c r="DS33" s="607"/>
      <c r="DT33" s="607"/>
      <c r="DU33" s="607"/>
      <c r="DV33" s="608"/>
      <c r="DW33" s="611">
        <v>38</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1474874</v>
      </c>
      <c r="CS34" s="589"/>
      <c r="CT34" s="589"/>
      <c r="CU34" s="589"/>
      <c r="CV34" s="589"/>
      <c r="CW34" s="589"/>
      <c r="CX34" s="589"/>
      <c r="CY34" s="590"/>
      <c r="CZ34" s="591">
        <v>7.9</v>
      </c>
      <c r="DA34" s="609"/>
      <c r="DB34" s="609"/>
      <c r="DC34" s="610"/>
      <c r="DD34" s="594">
        <v>1157494</v>
      </c>
      <c r="DE34" s="589"/>
      <c r="DF34" s="589"/>
      <c r="DG34" s="589"/>
      <c r="DH34" s="589"/>
      <c r="DI34" s="589"/>
      <c r="DJ34" s="589"/>
      <c r="DK34" s="590"/>
      <c r="DL34" s="594">
        <v>1026522</v>
      </c>
      <c r="DM34" s="589"/>
      <c r="DN34" s="589"/>
      <c r="DO34" s="589"/>
      <c r="DP34" s="589"/>
      <c r="DQ34" s="589"/>
      <c r="DR34" s="589"/>
      <c r="DS34" s="589"/>
      <c r="DT34" s="589"/>
      <c r="DU34" s="589"/>
      <c r="DV34" s="590"/>
      <c r="DW34" s="611">
        <v>9.1999999999999993</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601096</v>
      </c>
      <c r="S35" s="589"/>
      <c r="T35" s="589"/>
      <c r="U35" s="589"/>
      <c r="V35" s="589"/>
      <c r="W35" s="589"/>
      <c r="X35" s="589"/>
      <c r="Y35" s="590"/>
      <c r="Z35" s="641">
        <v>3.1</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2464413</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540803</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66451</v>
      </c>
      <c r="CS35" s="607"/>
      <c r="CT35" s="607"/>
      <c r="CU35" s="607"/>
      <c r="CV35" s="607"/>
      <c r="CW35" s="607"/>
      <c r="CX35" s="607"/>
      <c r="CY35" s="608"/>
      <c r="CZ35" s="591">
        <v>0.4</v>
      </c>
      <c r="DA35" s="609"/>
      <c r="DB35" s="609"/>
      <c r="DC35" s="610"/>
      <c r="DD35" s="594">
        <v>52180</v>
      </c>
      <c r="DE35" s="607"/>
      <c r="DF35" s="607"/>
      <c r="DG35" s="607"/>
      <c r="DH35" s="607"/>
      <c r="DI35" s="607"/>
      <c r="DJ35" s="607"/>
      <c r="DK35" s="608"/>
      <c r="DL35" s="594">
        <v>41331</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19606187</v>
      </c>
      <c r="S36" s="629"/>
      <c r="T36" s="629"/>
      <c r="U36" s="629"/>
      <c r="V36" s="629"/>
      <c r="W36" s="629"/>
      <c r="X36" s="629"/>
      <c r="Y36" s="632"/>
      <c r="Z36" s="633">
        <v>100</v>
      </c>
      <c r="AA36" s="633"/>
      <c r="AB36" s="633"/>
      <c r="AC36" s="633"/>
      <c r="AD36" s="634">
        <v>10553597</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349898</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280858</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2279566</v>
      </c>
      <c r="CS36" s="589"/>
      <c r="CT36" s="589"/>
      <c r="CU36" s="589"/>
      <c r="CV36" s="589"/>
      <c r="CW36" s="589"/>
      <c r="CX36" s="589"/>
      <c r="CY36" s="590"/>
      <c r="CZ36" s="591">
        <v>12.2</v>
      </c>
      <c r="DA36" s="609"/>
      <c r="DB36" s="609"/>
      <c r="DC36" s="610"/>
      <c r="DD36" s="594">
        <v>1874610</v>
      </c>
      <c r="DE36" s="589"/>
      <c r="DF36" s="589"/>
      <c r="DG36" s="589"/>
      <c r="DH36" s="589"/>
      <c r="DI36" s="589"/>
      <c r="DJ36" s="589"/>
      <c r="DK36" s="590"/>
      <c r="DL36" s="594">
        <v>1775998</v>
      </c>
      <c r="DM36" s="589"/>
      <c r="DN36" s="589"/>
      <c r="DO36" s="589"/>
      <c r="DP36" s="589"/>
      <c r="DQ36" s="589"/>
      <c r="DR36" s="589"/>
      <c r="DS36" s="589"/>
      <c r="DT36" s="589"/>
      <c r="DU36" s="589"/>
      <c r="DV36" s="590"/>
      <c r="DW36" s="611">
        <v>15.9</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204586</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5228</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1105588</v>
      </c>
      <c r="CS37" s="607"/>
      <c r="CT37" s="607"/>
      <c r="CU37" s="607"/>
      <c r="CV37" s="607"/>
      <c r="CW37" s="607"/>
      <c r="CX37" s="607"/>
      <c r="CY37" s="608"/>
      <c r="CZ37" s="591">
        <v>5.9</v>
      </c>
      <c r="DA37" s="609"/>
      <c r="DB37" s="609"/>
      <c r="DC37" s="610"/>
      <c r="DD37" s="594">
        <v>1002096</v>
      </c>
      <c r="DE37" s="607"/>
      <c r="DF37" s="607"/>
      <c r="DG37" s="607"/>
      <c r="DH37" s="607"/>
      <c r="DI37" s="607"/>
      <c r="DJ37" s="607"/>
      <c r="DK37" s="608"/>
      <c r="DL37" s="594">
        <v>992618</v>
      </c>
      <c r="DM37" s="607"/>
      <c r="DN37" s="607"/>
      <c r="DO37" s="607"/>
      <c r="DP37" s="607"/>
      <c r="DQ37" s="607"/>
      <c r="DR37" s="607"/>
      <c r="DS37" s="607"/>
      <c r="DT37" s="607"/>
      <c r="DU37" s="607"/>
      <c r="DV37" s="608"/>
      <c r="DW37" s="611">
        <v>8.9</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83600</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9407</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2030915</v>
      </c>
      <c r="CS38" s="589"/>
      <c r="CT38" s="589"/>
      <c r="CU38" s="589"/>
      <c r="CV38" s="589"/>
      <c r="CW38" s="589"/>
      <c r="CX38" s="589"/>
      <c r="CY38" s="590"/>
      <c r="CZ38" s="591">
        <v>10.9</v>
      </c>
      <c r="DA38" s="609"/>
      <c r="DB38" s="609"/>
      <c r="DC38" s="610"/>
      <c r="DD38" s="594">
        <v>1758257</v>
      </c>
      <c r="DE38" s="589"/>
      <c r="DF38" s="589"/>
      <c r="DG38" s="589"/>
      <c r="DH38" s="589"/>
      <c r="DI38" s="589"/>
      <c r="DJ38" s="589"/>
      <c r="DK38" s="590"/>
      <c r="DL38" s="594">
        <v>1227329</v>
      </c>
      <c r="DM38" s="589"/>
      <c r="DN38" s="589"/>
      <c r="DO38" s="589"/>
      <c r="DP38" s="589"/>
      <c r="DQ38" s="589"/>
      <c r="DR38" s="589"/>
      <c r="DS38" s="589"/>
      <c r="DT38" s="589"/>
      <c r="DU38" s="589"/>
      <c r="DV38" s="590"/>
      <c r="DW38" s="611">
        <v>11</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6920</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88</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823161</v>
      </c>
      <c r="CS39" s="607"/>
      <c r="CT39" s="607"/>
      <c r="CU39" s="607"/>
      <c r="CV39" s="607"/>
      <c r="CW39" s="607"/>
      <c r="CX39" s="607"/>
      <c r="CY39" s="608"/>
      <c r="CZ39" s="591">
        <v>4.4000000000000004</v>
      </c>
      <c r="DA39" s="609"/>
      <c r="DB39" s="609"/>
      <c r="DC39" s="610"/>
      <c r="DD39" s="594">
        <v>803000</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519228</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146</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196717</v>
      </c>
      <c r="CS40" s="589"/>
      <c r="CT40" s="589"/>
      <c r="CU40" s="589"/>
      <c r="CV40" s="589"/>
      <c r="CW40" s="589"/>
      <c r="CX40" s="589"/>
      <c r="CY40" s="590"/>
      <c r="CZ40" s="591">
        <v>1.1000000000000001</v>
      </c>
      <c r="DA40" s="609"/>
      <c r="DB40" s="609"/>
      <c r="DC40" s="610"/>
      <c r="DD40" s="594">
        <v>166237</v>
      </c>
      <c r="DE40" s="589"/>
      <c r="DF40" s="589"/>
      <c r="DG40" s="589"/>
      <c r="DH40" s="589"/>
      <c r="DI40" s="589"/>
      <c r="DJ40" s="589"/>
      <c r="DK40" s="590"/>
      <c r="DL40" s="594">
        <v>166237</v>
      </c>
      <c r="DM40" s="589"/>
      <c r="DN40" s="589"/>
      <c r="DO40" s="589"/>
      <c r="DP40" s="589"/>
      <c r="DQ40" s="589"/>
      <c r="DR40" s="589"/>
      <c r="DS40" s="589"/>
      <c r="DT40" s="589"/>
      <c r="DU40" s="589"/>
      <c r="DV40" s="590"/>
      <c r="DW40" s="611">
        <v>1.5</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1300181</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334</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2148607</v>
      </c>
      <c r="CS42" s="589"/>
      <c r="CT42" s="589"/>
      <c r="CU42" s="589"/>
      <c r="CV42" s="589"/>
      <c r="CW42" s="589"/>
      <c r="CX42" s="589"/>
      <c r="CY42" s="590"/>
      <c r="CZ42" s="591">
        <v>11.5</v>
      </c>
      <c r="DA42" s="592"/>
      <c r="DB42" s="592"/>
      <c r="DC42" s="593"/>
      <c r="DD42" s="594">
        <v>563209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86239</v>
      </c>
      <c r="CS43" s="607"/>
      <c r="CT43" s="607"/>
      <c r="CU43" s="607"/>
      <c r="CV43" s="607"/>
      <c r="CW43" s="607"/>
      <c r="CX43" s="607"/>
      <c r="CY43" s="608"/>
      <c r="CZ43" s="591">
        <v>0.5</v>
      </c>
      <c r="DA43" s="609"/>
      <c r="DB43" s="609"/>
      <c r="DC43" s="610"/>
      <c r="DD43" s="594">
        <v>86239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288</v>
      </c>
      <c r="CE44" s="602"/>
      <c r="CF44" s="585" t="s">
        <v>338</v>
      </c>
      <c r="CG44" s="586"/>
      <c r="CH44" s="586"/>
      <c r="CI44" s="586"/>
      <c r="CJ44" s="586"/>
      <c r="CK44" s="586"/>
      <c r="CL44" s="586"/>
      <c r="CM44" s="586"/>
      <c r="CN44" s="586"/>
      <c r="CO44" s="586"/>
      <c r="CP44" s="586"/>
      <c r="CQ44" s="587"/>
      <c r="CR44" s="588">
        <v>2102120</v>
      </c>
      <c r="CS44" s="589"/>
      <c r="CT44" s="589"/>
      <c r="CU44" s="589"/>
      <c r="CV44" s="589"/>
      <c r="CW44" s="589"/>
      <c r="CX44" s="589"/>
      <c r="CY44" s="590"/>
      <c r="CZ44" s="591">
        <v>11.3</v>
      </c>
      <c r="DA44" s="592"/>
      <c r="DB44" s="592"/>
      <c r="DC44" s="593"/>
      <c r="DD44" s="594">
        <v>533494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1579639</v>
      </c>
      <c r="CS45" s="607"/>
      <c r="CT45" s="607"/>
      <c r="CU45" s="607"/>
      <c r="CV45" s="607"/>
      <c r="CW45" s="607"/>
      <c r="CX45" s="607"/>
      <c r="CY45" s="608"/>
      <c r="CZ45" s="591">
        <v>8.5</v>
      </c>
      <c r="DA45" s="609"/>
      <c r="DB45" s="609"/>
      <c r="DC45" s="610"/>
      <c r="DD45" s="594">
        <v>259153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492329</v>
      </c>
      <c r="CS46" s="589"/>
      <c r="CT46" s="589"/>
      <c r="CU46" s="589"/>
      <c r="CV46" s="589"/>
      <c r="CW46" s="589"/>
      <c r="CX46" s="589"/>
      <c r="CY46" s="590"/>
      <c r="CZ46" s="591">
        <v>2.6</v>
      </c>
      <c r="DA46" s="592"/>
      <c r="DB46" s="592"/>
      <c r="DC46" s="593"/>
      <c r="DD46" s="594">
        <v>269189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46487</v>
      </c>
      <c r="CS47" s="607"/>
      <c r="CT47" s="607"/>
      <c r="CU47" s="607"/>
      <c r="CV47" s="607"/>
      <c r="CW47" s="607"/>
      <c r="CX47" s="607"/>
      <c r="CY47" s="608"/>
      <c r="CZ47" s="591">
        <v>0.2</v>
      </c>
      <c r="DA47" s="609"/>
      <c r="DB47" s="609"/>
      <c r="DC47" s="610"/>
      <c r="DD47" s="594">
        <v>29715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18675045</v>
      </c>
      <c r="CS49" s="573"/>
      <c r="CT49" s="573"/>
      <c r="CU49" s="573"/>
      <c r="CV49" s="573"/>
      <c r="CW49" s="573"/>
      <c r="CX49" s="573"/>
      <c r="CY49" s="574"/>
      <c r="CZ49" s="575">
        <v>100</v>
      </c>
      <c r="DA49" s="576"/>
      <c r="DB49" s="576"/>
      <c r="DC49" s="577"/>
      <c r="DD49" s="578">
        <v>13568909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19526</v>
      </c>
      <c r="R7" s="1101"/>
      <c r="S7" s="1101"/>
      <c r="T7" s="1101"/>
      <c r="U7" s="1101"/>
      <c r="V7" s="1101">
        <v>18601</v>
      </c>
      <c r="W7" s="1101"/>
      <c r="X7" s="1101"/>
      <c r="Y7" s="1101"/>
      <c r="Z7" s="1101"/>
      <c r="AA7" s="1101">
        <v>925</v>
      </c>
      <c r="AB7" s="1101"/>
      <c r="AC7" s="1101"/>
      <c r="AD7" s="1101"/>
      <c r="AE7" s="1102"/>
      <c r="AF7" s="1103">
        <v>853</v>
      </c>
      <c r="AG7" s="1104"/>
      <c r="AH7" s="1104"/>
      <c r="AI7" s="1104"/>
      <c r="AJ7" s="1105"/>
      <c r="AK7" s="1087" t="s">
        <v>543</v>
      </c>
      <c r="AL7" s="1088"/>
      <c r="AM7" s="1088"/>
      <c r="AN7" s="1088"/>
      <c r="AO7" s="1088"/>
      <c r="AP7" s="1088">
        <v>17823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550</v>
      </c>
      <c r="BT7" s="1092"/>
      <c r="BU7" s="1092"/>
      <c r="BV7" s="1092"/>
      <c r="BW7" s="1092"/>
      <c r="BX7" s="1092"/>
      <c r="BY7" s="1092"/>
      <c r="BZ7" s="1092"/>
      <c r="CA7" s="1092"/>
      <c r="CB7" s="1092"/>
      <c r="CC7" s="1092"/>
      <c r="CD7" s="1092"/>
      <c r="CE7" s="1092"/>
      <c r="CF7" s="1092"/>
      <c r="CG7" s="1093"/>
      <c r="CH7" s="1084">
        <v>11</v>
      </c>
      <c r="CI7" s="1085"/>
      <c r="CJ7" s="1085"/>
      <c r="CK7" s="1085"/>
      <c r="CL7" s="1086"/>
      <c r="CM7" s="1084">
        <v>77</v>
      </c>
      <c r="CN7" s="1085"/>
      <c r="CO7" s="1085"/>
      <c r="CP7" s="1085"/>
      <c r="CQ7" s="1086"/>
      <c r="CR7" s="1084">
        <v>36</v>
      </c>
      <c r="CS7" s="1085"/>
      <c r="CT7" s="1085"/>
      <c r="CU7" s="1085"/>
      <c r="CV7" s="1086"/>
      <c r="CW7" s="1084" t="s">
        <v>545</v>
      </c>
      <c r="CX7" s="1085"/>
      <c r="CY7" s="1085"/>
      <c r="CZ7" s="1085"/>
      <c r="DA7" s="1086"/>
      <c r="DB7" s="1084" t="s">
        <v>545</v>
      </c>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33" t="s">
        <v>367</v>
      </c>
      <c r="C8" s="1034"/>
      <c r="D8" s="1034"/>
      <c r="E8" s="1034"/>
      <c r="F8" s="1034"/>
      <c r="G8" s="1034"/>
      <c r="H8" s="1034"/>
      <c r="I8" s="1034"/>
      <c r="J8" s="1034"/>
      <c r="K8" s="1034"/>
      <c r="L8" s="1034"/>
      <c r="M8" s="1034"/>
      <c r="N8" s="1034"/>
      <c r="O8" s="1034"/>
      <c r="P8" s="1035"/>
      <c r="Q8" s="1039">
        <v>74</v>
      </c>
      <c r="R8" s="1040"/>
      <c r="S8" s="1040"/>
      <c r="T8" s="1040"/>
      <c r="U8" s="1040"/>
      <c r="V8" s="1040">
        <v>70</v>
      </c>
      <c r="W8" s="1040"/>
      <c r="X8" s="1040"/>
      <c r="Y8" s="1040"/>
      <c r="Z8" s="1040"/>
      <c r="AA8" s="1040">
        <v>4</v>
      </c>
      <c r="AB8" s="1040"/>
      <c r="AC8" s="1040"/>
      <c r="AD8" s="1040"/>
      <c r="AE8" s="1041"/>
      <c r="AF8" s="1015">
        <v>4</v>
      </c>
      <c r="AG8" s="1016"/>
      <c r="AH8" s="1016"/>
      <c r="AI8" s="1016"/>
      <c r="AJ8" s="1017"/>
      <c r="AK8" s="1082">
        <v>23</v>
      </c>
      <c r="AL8" s="1083"/>
      <c r="AM8" s="1083"/>
      <c r="AN8" s="1083"/>
      <c r="AO8" s="1083"/>
      <c r="AP8" s="1083">
        <v>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t="s">
        <v>368</v>
      </c>
      <c r="C9" s="1034"/>
      <c r="D9" s="1034"/>
      <c r="E9" s="1034"/>
      <c r="F9" s="1034"/>
      <c r="G9" s="1034"/>
      <c r="H9" s="1034"/>
      <c r="I9" s="1034"/>
      <c r="J9" s="1034"/>
      <c r="K9" s="1034"/>
      <c r="L9" s="1034"/>
      <c r="M9" s="1034"/>
      <c r="N9" s="1034"/>
      <c r="O9" s="1034"/>
      <c r="P9" s="1035"/>
      <c r="Q9" s="1039">
        <v>23</v>
      </c>
      <c r="R9" s="1040"/>
      <c r="S9" s="1040"/>
      <c r="T9" s="1040"/>
      <c r="U9" s="1040"/>
      <c r="V9" s="1040">
        <v>21</v>
      </c>
      <c r="W9" s="1040"/>
      <c r="X9" s="1040"/>
      <c r="Y9" s="1040"/>
      <c r="Z9" s="1040"/>
      <c r="AA9" s="1040">
        <v>2</v>
      </c>
      <c r="AB9" s="1040"/>
      <c r="AC9" s="1040"/>
      <c r="AD9" s="1040"/>
      <c r="AE9" s="1041"/>
      <c r="AF9" s="1015">
        <v>2</v>
      </c>
      <c r="AG9" s="1016"/>
      <c r="AH9" s="1016"/>
      <c r="AI9" s="1016"/>
      <c r="AJ9" s="1017"/>
      <c r="AK9" s="1082">
        <v>9</v>
      </c>
      <c r="AL9" s="1083"/>
      <c r="AM9" s="1083"/>
      <c r="AN9" s="1083"/>
      <c r="AO9" s="1083"/>
      <c r="AP9" s="1083" t="s">
        <v>544</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t="s">
        <v>369</v>
      </c>
      <c r="C10" s="1034"/>
      <c r="D10" s="1034"/>
      <c r="E10" s="1034"/>
      <c r="F10" s="1034"/>
      <c r="G10" s="1034"/>
      <c r="H10" s="1034"/>
      <c r="I10" s="1034"/>
      <c r="J10" s="1034"/>
      <c r="K10" s="1034"/>
      <c r="L10" s="1034"/>
      <c r="M10" s="1034"/>
      <c r="N10" s="1034"/>
      <c r="O10" s="1034"/>
      <c r="P10" s="1035"/>
      <c r="Q10" s="1039">
        <v>30</v>
      </c>
      <c r="R10" s="1040"/>
      <c r="S10" s="1040"/>
      <c r="T10" s="1040"/>
      <c r="U10" s="1040"/>
      <c r="V10" s="1040">
        <v>30</v>
      </c>
      <c r="W10" s="1040"/>
      <c r="X10" s="1040"/>
      <c r="Y10" s="1040"/>
      <c r="Z10" s="1040"/>
      <c r="AA10" s="1040">
        <v>0</v>
      </c>
      <c r="AB10" s="1040"/>
      <c r="AC10" s="1040"/>
      <c r="AD10" s="1040"/>
      <c r="AE10" s="1041"/>
      <c r="AF10" s="1015">
        <v>0</v>
      </c>
      <c r="AG10" s="1016"/>
      <c r="AH10" s="1016"/>
      <c r="AI10" s="1016"/>
      <c r="AJ10" s="1017"/>
      <c r="AK10" s="1082">
        <v>8</v>
      </c>
      <c r="AL10" s="1083"/>
      <c r="AM10" s="1083"/>
      <c r="AN10" s="1083"/>
      <c r="AO10" s="1083"/>
      <c r="AP10" s="1083" t="s">
        <v>544</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19606</v>
      </c>
      <c r="R23" s="1065"/>
      <c r="S23" s="1065"/>
      <c r="T23" s="1065"/>
      <c r="U23" s="1065"/>
      <c r="V23" s="1065">
        <v>18675</v>
      </c>
      <c r="W23" s="1065"/>
      <c r="X23" s="1065"/>
      <c r="Y23" s="1065"/>
      <c r="Z23" s="1065"/>
      <c r="AA23" s="1065">
        <v>931</v>
      </c>
      <c r="AB23" s="1065"/>
      <c r="AC23" s="1065"/>
      <c r="AD23" s="1065"/>
      <c r="AE23" s="1066"/>
      <c r="AF23" s="1067">
        <v>859</v>
      </c>
      <c r="AG23" s="1065"/>
      <c r="AH23" s="1065"/>
      <c r="AI23" s="1065"/>
      <c r="AJ23" s="1068"/>
      <c r="AK23" s="1069"/>
      <c r="AL23" s="1070"/>
      <c r="AM23" s="1070"/>
      <c r="AN23" s="1070"/>
      <c r="AO23" s="1070"/>
      <c r="AP23" s="1065">
        <v>17827</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5276</v>
      </c>
      <c r="R28" s="1050"/>
      <c r="S28" s="1050"/>
      <c r="T28" s="1050"/>
      <c r="U28" s="1050"/>
      <c r="V28" s="1050">
        <v>4735</v>
      </c>
      <c r="W28" s="1050"/>
      <c r="X28" s="1050"/>
      <c r="Y28" s="1050"/>
      <c r="Z28" s="1050"/>
      <c r="AA28" s="1050">
        <v>541</v>
      </c>
      <c r="AB28" s="1050"/>
      <c r="AC28" s="1050"/>
      <c r="AD28" s="1050"/>
      <c r="AE28" s="1051"/>
      <c r="AF28" s="1052">
        <v>541</v>
      </c>
      <c r="AG28" s="1050"/>
      <c r="AH28" s="1050"/>
      <c r="AI28" s="1050"/>
      <c r="AJ28" s="1053"/>
      <c r="AK28" s="1054">
        <v>519</v>
      </c>
      <c r="AL28" s="1042"/>
      <c r="AM28" s="1042"/>
      <c r="AN28" s="1042"/>
      <c r="AO28" s="1042"/>
      <c r="AP28" s="1042" t="s">
        <v>545</v>
      </c>
      <c r="AQ28" s="1042"/>
      <c r="AR28" s="1042"/>
      <c r="AS28" s="1042"/>
      <c r="AT28" s="1042"/>
      <c r="AU28" s="1042" t="s">
        <v>549</v>
      </c>
      <c r="AV28" s="1042"/>
      <c r="AW28" s="1042"/>
      <c r="AX28" s="1042"/>
      <c r="AY28" s="1042"/>
      <c r="AZ28" s="1043" t="s">
        <v>549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3710</v>
      </c>
      <c r="R29" s="1040"/>
      <c r="S29" s="1040"/>
      <c r="T29" s="1040"/>
      <c r="U29" s="1040"/>
      <c r="V29" s="1040">
        <v>3477</v>
      </c>
      <c r="W29" s="1040"/>
      <c r="X29" s="1040"/>
      <c r="Y29" s="1040"/>
      <c r="Z29" s="1040"/>
      <c r="AA29" s="1040">
        <v>233</v>
      </c>
      <c r="AB29" s="1040"/>
      <c r="AC29" s="1040"/>
      <c r="AD29" s="1040"/>
      <c r="AE29" s="1041"/>
      <c r="AF29" s="1015">
        <v>233</v>
      </c>
      <c r="AG29" s="1016"/>
      <c r="AH29" s="1016"/>
      <c r="AI29" s="1016"/>
      <c r="AJ29" s="1017"/>
      <c r="AK29" s="976">
        <v>587</v>
      </c>
      <c r="AL29" s="967"/>
      <c r="AM29" s="967"/>
      <c r="AN29" s="967"/>
      <c r="AO29" s="967"/>
      <c r="AP29" s="967" t="s">
        <v>545</v>
      </c>
      <c r="AQ29" s="967"/>
      <c r="AR29" s="967"/>
      <c r="AS29" s="967"/>
      <c r="AT29" s="967"/>
      <c r="AU29" s="967" t="s">
        <v>549</v>
      </c>
      <c r="AV29" s="967"/>
      <c r="AW29" s="967"/>
      <c r="AX29" s="967"/>
      <c r="AY29" s="967"/>
      <c r="AZ29" s="1038" t="s">
        <v>549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371</v>
      </c>
      <c r="R30" s="1040"/>
      <c r="S30" s="1040"/>
      <c r="T30" s="1040"/>
      <c r="U30" s="1040"/>
      <c r="V30" s="1040">
        <v>361</v>
      </c>
      <c r="W30" s="1040"/>
      <c r="X30" s="1040"/>
      <c r="Y30" s="1040"/>
      <c r="Z30" s="1040"/>
      <c r="AA30" s="1040">
        <v>10</v>
      </c>
      <c r="AB30" s="1040"/>
      <c r="AC30" s="1040"/>
      <c r="AD30" s="1040"/>
      <c r="AE30" s="1041"/>
      <c r="AF30" s="1015">
        <v>10</v>
      </c>
      <c r="AG30" s="1016"/>
      <c r="AH30" s="1016"/>
      <c r="AI30" s="1016"/>
      <c r="AJ30" s="1017"/>
      <c r="AK30" s="976">
        <v>708</v>
      </c>
      <c r="AL30" s="967"/>
      <c r="AM30" s="967"/>
      <c r="AN30" s="967"/>
      <c r="AO30" s="967"/>
      <c r="AP30" s="967" t="s">
        <v>545</v>
      </c>
      <c r="AQ30" s="967"/>
      <c r="AR30" s="967"/>
      <c r="AS30" s="967"/>
      <c r="AT30" s="967"/>
      <c r="AU30" s="967" t="s">
        <v>545</v>
      </c>
      <c r="AV30" s="967"/>
      <c r="AW30" s="967"/>
      <c r="AX30" s="967"/>
      <c r="AY30" s="967"/>
      <c r="AZ30" s="1038" t="s">
        <v>545</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879</v>
      </c>
      <c r="R31" s="1040"/>
      <c r="S31" s="1040"/>
      <c r="T31" s="1040"/>
      <c r="U31" s="1040"/>
      <c r="V31" s="1040">
        <v>846</v>
      </c>
      <c r="W31" s="1040"/>
      <c r="X31" s="1040"/>
      <c r="Y31" s="1040"/>
      <c r="Z31" s="1040"/>
      <c r="AA31" s="1040">
        <v>33</v>
      </c>
      <c r="AB31" s="1040"/>
      <c r="AC31" s="1040"/>
      <c r="AD31" s="1040"/>
      <c r="AE31" s="1041"/>
      <c r="AF31" s="1015">
        <v>1100</v>
      </c>
      <c r="AG31" s="1016"/>
      <c r="AH31" s="1016"/>
      <c r="AI31" s="1016"/>
      <c r="AJ31" s="1017"/>
      <c r="AK31" s="976">
        <v>84</v>
      </c>
      <c r="AL31" s="967"/>
      <c r="AM31" s="967"/>
      <c r="AN31" s="967"/>
      <c r="AO31" s="967"/>
      <c r="AP31" s="967">
        <v>3600</v>
      </c>
      <c r="AQ31" s="967"/>
      <c r="AR31" s="967"/>
      <c r="AS31" s="967"/>
      <c r="AT31" s="967"/>
      <c r="AU31" s="967">
        <v>929</v>
      </c>
      <c r="AV31" s="967"/>
      <c r="AW31" s="967"/>
      <c r="AX31" s="967"/>
      <c r="AY31" s="967"/>
      <c r="AZ31" s="1038" t="s">
        <v>549</v>
      </c>
      <c r="BA31" s="1038"/>
      <c r="BB31" s="1038"/>
      <c r="BC31" s="1038"/>
      <c r="BD31" s="1038"/>
      <c r="BE31" s="1028" t="s">
        <v>387</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388</v>
      </c>
      <c r="C32" s="1034"/>
      <c r="D32" s="1034"/>
      <c r="E32" s="1034"/>
      <c r="F32" s="1034"/>
      <c r="G32" s="1034"/>
      <c r="H32" s="1034"/>
      <c r="I32" s="1034"/>
      <c r="J32" s="1034"/>
      <c r="K32" s="1034"/>
      <c r="L32" s="1034"/>
      <c r="M32" s="1034"/>
      <c r="N32" s="1034"/>
      <c r="O32" s="1034"/>
      <c r="P32" s="1035"/>
      <c r="Q32" s="1039">
        <v>3693</v>
      </c>
      <c r="R32" s="1040"/>
      <c r="S32" s="1040"/>
      <c r="T32" s="1040"/>
      <c r="U32" s="1040"/>
      <c r="V32" s="1040">
        <v>4851</v>
      </c>
      <c r="W32" s="1040"/>
      <c r="X32" s="1040"/>
      <c r="Y32" s="1040"/>
      <c r="Z32" s="1040"/>
      <c r="AA32" s="1040" t="s">
        <v>548</v>
      </c>
      <c r="AB32" s="1040"/>
      <c r="AC32" s="1040"/>
      <c r="AD32" s="1040"/>
      <c r="AE32" s="1041"/>
      <c r="AF32" s="1015">
        <v>475</v>
      </c>
      <c r="AG32" s="1016"/>
      <c r="AH32" s="1016"/>
      <c r="AI32" s="1016"/>
      <c r="AJ32" s="1017"/>
      <c r="AK32" s="976">
        <v>350</v>
      </c>
      <c r="AL32" s="967"/>
      <c r="AM32" s="967"/>
      <c r="AN32" s="967"/>
      <c r="AO32" s="967"/>
      <c r="AP32" s="967">
        <v>2052</v>
      </c>
      <c r="AQ32" s="967"/>
      <c r="AR32" s="967"/>
      <c r="AS32" s="967"/>
      <c r="AT32" s="967"/>
      <c r="AU32" s="967">
        <v>1157</v>
      </c>
      <c r="AV32" s="967"/>
      <c r="AW32" s="967"/>
      <c r="AX32" s="967"/>
      <c r="AY32" s="967"/>
      <c r="AZ32" s="1038" t="s">
        <v>545</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389</v>
      </c>
      <c r="C33" s="1034"/>
      <c r="D33" s="1034"/>
      <c r="E33" s="1034"/>
      <c r="F33" s="1034"/>
      <c r="G33" s="1034"/>
      <c r="H33" s="1034"/>
      <c r="I33" s="1034"/>
      <c r="J33" s="1034"/>
      <c r="K33" s="1034"/>
      <c r="L33" s="1034"/>
      <c r="M33" s="1034"/>
      <c r="N33" s="1034"/>
      <c r="O33" s="1034"/>
      <c r="P33" s="1035"/>
      <c r="Q33" s="1039">
        <v>426</v>
      </c>
      <c r="R33" s="1040"/>
      <c r="S33" s="1040"/>
      <c r="T33" s="1040"/>
      <c r="U33" s="1040"/>
      <c r="V33" s="1040">
        <v>406</v>
      </c>
      <c r="W33" s="1040"/>
      <c r="X33" s="1040"/>
      <c r="Y33" s="1040"/>
      <c r="Z33" s="1040"/>
      <c r="AA33" s="1040">
        <v>20</v>
      </c>
      <c r="AB33" s="1040"/>
      <c r="AC33" s="1040"/>
      <c r="AD33" s="1040"/>
      <c r="AE33" s="1041"/>
      <c r="AF33" s="1015">
        <v>19</v>
      </c>
      <c r="AG33" s="1016"/>
      <c r="AH33" s="1016"/>
      <c r="AI33" s="1016"/>
      <c r="AJ33" s="1017"/>
      <c r="AK33" s="976">
        <v>205</v>
      </c>
      <c r="AL33" s="967"/>
      <c r="AM33" s="967"/>
      <c r="AN33" s="967"/>
      <c r="AO33" s="967"/>
      <c r="AP33" s="967">
        <v>1981</v>
      </c>
      <c r="AQ33" s="967"/>
      <c r="AR33" s="967"/>
      <c r="AS33" s="967"/>
      <c r="AT33" s="967"/>
      <c r="AU33" s="967">
        <v>1897</v>
      </c>
      <c r="AV33" s="967"/>
      <c r="AW33" s="967"/>
      <c r="AX33" s="967"/>
      <c r="AY33" s="967"/>
      <c r="AZ33" s="1038" t="s">
        <v>545</v>
      </c>
      <c r="BA33" s="1038"/>
      <c r="BB33" s="1038"/>
      <c r="BC33" s="1038"/>
      <c r="BD33" s="1038"/>
      <c r="BE33" s="1028" t="s">
        <v>390</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391</v>
      </c>
      <c r="C34" s="1034"/>
      <c r="D34" s="1034"/>
      <c r="E34" s="1034"/>
      <c r="F34" s="1034"/>
      <c r="G34" s="1034"/>
      <c r="H34" s="1034"/>
      <c r="I34" s="1034"/>
      <c r="J34" s="1034"/>
      <c r="K34" s="1034"/>
      <c r="L34" s="1034"/>
      <c r="M34" s="1034"/>
      <c r="N34" s="1034"/>
      <c r="O34" s="1034"/>
      <c r="P34" s="1035"/>
      <c r="Q34" s="1039">
        <v>8</v>
      </c>
      <c r="R34" s="1040"/>
      <c r="S34" s="1040"/>
      <c r="T34" s="1040"/>
      <c r="U34" s="1040"/>
      <c r="V34" s="1040">
        <v>10</v>
      </c>
      <c r="W34" s="1040"/>
      <c r="X34" s="1040"/>
      <c r="Y34" s="1040"/>
      <c r="Z34" s="1040"/>
      <c r="AA34" s="1040" t="s">
        <v>546</v>
      </c>
      <c r="AB34" s="1040"/>
      <c r="AC34" s="1040"/>
      <c r="AD34" s="1040"/>
      <c r="AE34" s="1041"/>
      <c r="AF34" s="1015" t="s">
        <v>547</v>
      </c>
      <c r="AG34" s="1016"/>
      <c r="AH34" s="1016"/>
      <c r="AI34" s="1016"/>
      <c r="AJ34" s="1017"/>
      <c r="AK34" s="976">
        <v>7</v>
      </c>
      <c r="AL34" s="967"/>
      <c r="AM34" s="967"/>
      <c r="AN34" s="967"/>
      <c r="AO34" s="967"/>
      <c r="AP34" s="967">
        <v>25</v>
      </c>
      <c r="AQ34" s="967"/>
      <c r="AR34" s="967"/>
      <c r="AS34" s="967"/>
      <c r="AT34" s="967"/>
      <c r="AU34" s="967">
        <v>19</v>
      </c>
      <c r="AV34" s="967"/>
      <c r="AW34" s="967"/>
      <c r="AX34" s="967"/>
      <c r="AY34" s="967"/>
      <c r="AZ34" s="1038" t="s">
        <v>545</v>
      </c>
      <c r="BA34" s="1038"/>
      <c r="BB34" s="1038"/>
      <c r="BC34" s="1038"/>
      <c r="BD34" s="1038"/>
      <c r="BE34" s="1028" t="s">
        <v>390</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393</v>
      </c>
      <c r="C35" s="1034"/>
      <c r="D35" s="1034"/>
      <c r="E35" s="1034"/>
      <c r="F35" s="1034"/>
      <c r="G35" s="1034"/>
      <c r="H35" s="1034"/>
      <c r="I35" s="1034"/>
      <c r="J35" s="1034"/>
      <c r="K35" s="1034"/>
      <c r="L35" s="1034"/>
      <c r="M35" s="1034"/>
      <c r="N35" s="1034"/>
      <c r="O35" s="1034"/>
      <c r="P35" s="1035"/>
      <c r="Q35" s="1039">
        <v>18</v>
      </c>
      <c r="R35" s="1040"/>
      <c r="S35" s="1040"/>
      <c r="T35" s="1040"/>
      <c r="U35" s="1040"/>
      <c r="V35" s="1040">
        <v>15</v>
      </c>
      <c r="W35" s="1040"/>
      <c r="X35" s="1040"/>
      <c r="Y35" s="1040"/>
      <c r="Z35" s="1040"/>
      <c r="AA35" s="1040">
        <v>3</v>
      </c>
      <c r="AB35" s="1040"/>
      <c r="AC35" s="1040"/>
      <c r="AD35" s="1040"/>
      <c r="AE35" s="1041"/>
      <c r="AF35" s="1015">
        <v>3</v>
      </c>
      <c r="AG35" s="1016"/>
      <c r="AH35" s="1016"/>
      <c r="AI35" s="1016"/>
      <c r="AJ35" s="1017"/>
      <c r="AK35" s="976">
        <v>4</v>
      </c>
      <c r="AL35" s="967"/>
      <c r="AM35" s="967"/>
      <c r="AN35" s="967"/>
      <c r="AO35" s="967"/>
      <c r="AP35" s="967" t="s">
        <v>545</v>
      </c>
      <c r="AQ35" s="967"/>
      <c r="AR35" s="967"/>
      <c r="AS35" s="967"/>
      <c r="AT35" s="967"/>
      <c r="AU35" s="967" t="s">
        <v>545</v>
      </c>
      <c r="AV35" s="967"/>
      <c r="AW35" s="967"/>
      <c r="AX35" s="967"/>
      <c r="AY35" s="967"/>
      <c r="AZ35" s="1038" t="s">
        <v>545</v>
      </c>
      <c r="BA35" s="1038"/>
      <c r="BB35" s="1038"/>
      <c r="BC35" s="1038"/>
      <c r="BD35" s="1038"/>
      <c r="BE35" s="1028" t="s">
        <v>390</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394</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395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2382</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397</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398</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551</v>
      </c>
      <c r="C68" s="982"/>
      <c r="D68" s="982"/>
      <c r="E68" s="982"/>
      <c r="F68" s="982"/>
      <c r="G68" s="982"/>
      <c r="H68" s="982"/>
      <c r="I68" s="982"/>
      <c r="J68" s="982"/>
      <c r="K68" s="982"/>
      <c r="L68" s="982"/>
      <c r="M68" s="982"/>
      <c r="N68" s="982"/>
      <c r="O68" s="982"/>
      <c r="P68" s="983"/>
      <c r="Q68" s="984">
        <v>12187</v>
      </c>
      <c r="R68" s="978"/>
      <c r="S68" s="978"/>
      <c r="T68" s="978"/>
      <c r="U68" s="978"/>
      <c r="V68" s="978">
        <v>11323</v>
      </c>
      <c r="W68" s="978"/>
      <c r="X68" s="978"/>
      <c r="Y68" s="978"/>
      <c r="Z68" s="978"/>
      <c r="AA68" s="978">
        <v>864</v>
      </c>
      <c r="AB68" s="978"/>
      <c r="AC68" s="978"/>
      <c r="AD68" s="978"/>
      <c r="AE68" s="978"/>
      <c r="AF68" s="978">
        <v>864</v>
      </c>
      <c r="AG68" s="978"/>
      <c r="AH68" s="978"/>
      <c r="AI68" s="978"/>
      <c r="AJ68" s="978"/>
      <c r="AK68" s="978">
        <v>1252</v>
      </c>
      <c r="AL68" s="978"/>
      <c r="AM68" s="978"/>
      <c r="AN68" s="978"/>
      <c r="AO68" s="978"/>
      <c r="AP68" s="978" t="s">
        <v>545</v>
      </c>
      <c r="AQ68" s="978"/>
      <c r="AR68" s="978"/>
      <c r="AS68" s="978"/>
      <c r="AT68" s="978"/>
      <c r="AU68" s="978" t="s">
        <v>545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552</v>
      </c>
      <c r="C69" s="971"/>
      <c r="D69" s="971"/>
      <c r="E69" s="971"/>
      <c r="F69" s="971"/>
      <c r="G69" s="971"/>
      <c r="H69" s="971"/>
      <c r="I69" s="971"/>
      <c r="J69" s="971"/>
      <c r="K69" s="971"/>
      <c r="L69" s="971"/>
      <c r="M69" s="971"/>
      <c r="N69" s="971"/>
      <c r="O69" s="971"/>
      <c r="P69" s="972"/>
      <c r="Q69" s="973">
        <v>4264</v>
      </c>
      <c r="R69" s="967"/>
      <c r="S69" s="967"/>
      <c r="T69" s="967"/>
      <c r="U69" s="967"/>
      <c r="V69" s="967">
        <v>3905</v>
      </c>
      <c r="W69" s="967"/>
      <c r="X69" s="967"/>
      <c r="Y69" s="967"/>
      <c r="Z69" s="967"/>
      <c r="AA69" s="967">
        <v>359</v>
      </c>
      <c r="AB69" s="967"/>
      <c r="AC69" s="967"/>
      <c r="AD69" s="967"/>
      <c r="AE69" s="967"/>
      <c r="AF69" s="967">
        <v>359</v>
      </c>
      <c r="AG69" s="967"/>
      <c r="AH69" s="967"/>
      <c r="AI69" s="967"/>
      <c r="AJ69" s="967"/>
      <c r="AK69" s="967">
        <v>94</v>
      </c>
      <c r="AL69" s="967"/>
      <c r="AM69" s="967"/>
      <c r="AN69" s="967"/>
      <c r="AO69" s="967"/>
      <c r="AP69" s="967">
        <v>36</v>
      </c>
      <c r="AQ69" s="967"/>
      <c r="AR69" s="967"/>
      <c r="AS69" s="967"/>
      <c r="AT69" s="967"/>
      <c r="AU69" s="967">
        <v>11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553</v>
      </c>
      <c r="C70" s="971"/>
      <c r="D70" s="971"/>
      <c r="E70" s="971"/>
      <c r="F70" s="971"/>
      <c r="G70" s="971"/>
      <c r="H70" s="971"/>
      <c r="I70" s="971"/>
      <c r="J70" s="971"/>
      <c r="K70" s="971"/>
      <c r="L70" s="971"/>
      <c r="M70" s="971"/>
      <c r="N70" s="971"/>
      <c r="O70" s="971"/>
      <c r="P70" s="972"/>
      <c r="Q70" s="973">
        <v>324</v>
      </c>
      <c r="R70" s="967"/>
      <c r="S70" s="967"/>
      <c r="T70" s="967"/>
      <c r="U70" s="967"/>
      <c r="V70" s="967">
        <v>312</v>
      </c>
      <c r="W70" s="967"/>
      <c r="X70" s="967"/>
      <c r="Y70" s="967"/>
      <c r="Z70" s="967"/>
      <c r="AA70" s="967">
        <v>12</v>
      </c>
      <c r="AB70" s="967"/>
      <c r="AC70" s="967"/>
      <c r="AD70" s="967"/>
      <c r="AE70" s="967"/>
      <c r="AF70" s="967">
        <v>12</v>
      </c>
      <c r="AG70" s="967"/>
      <c r="AH70" s="967"/>
      <c r="AI70" s="967"/>
      <c r="AJ70" s="967"/>
      <c r="AK70" s="967">
        <v>15</v>
      </c>
      <c r="AL70" s="967"/>
      <c r="AM70" s="967"/>
      <c r="AN70" s="967"/>
      <c r="AO70" s="967"/>
      <c r="AP70" s="967">
        <v>584</v>
      </c>
      <c r="AQ70" s="967"/>
      <c r="AR70" s="967"/>
      <c r="AS70" s="967"/>
      <c r="AT70" s="967"/>
      <c r="AU70" s="967">
        <v>143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554</v>
      </c>
      <c r="C71" s="971"/>
      <c r="D71" s="971"/>
      <c r="E71" s="971"/>
      <c r="F71" s="971"/>
      <c r="G71" s="971"/>
      <c r="H71" s="971"/>
      <c r="I71" s="971"/>
      <c r="J71" s="971"/>
      <c r="K71" s="971"/>
      <c r="L71" s="971"/>
      <c r="M71" s="971"/>
      <c r="N71" s="971"/>
      <c r="O71" s="971"/>
      <c r="P71" s="972"/>
      <c r="Q71" s="973">
        <v>1099</v>
      </c>
      <c r="R71" s="967"/>
      <c r="S71" s="967"/>
      <c r="T71" s="967"/>
      <c r="U71" s="967"/>
      <c r="V71" s="967">
        <v>1110</v>
      </c>
      <c r="W71" s="967"/>
      <c r="X71" s="967"/>
      <c r="Y71" s="967"/>
      <c r="Z71" s="967"/>
      <c r="AA71" s="967" t="s">
        <v>557</v>
      </c>
      <c r="AB71" s="967"/>
      <c r="AC71" s="967"/>
      <c r="AD71" s="967"/>
      <c r="AE71" s="967"/>
      <c r="AF71" s="967">
        <v>3147</v>
      </c>
      <c r="AG71" s="967"/>
      <c r="AH71" s="967"/>
      <c r="AI71" s="967"/>
      <c r="AJ71" s="967"/>
      <c r="AK71" s="967" t="s">
        <v>549</v>
      </c>
      <c r="AL71" s="967"/>
      <c r="AM71" s="967"/>
      <c r="AN71" s="967"/>
      <c r="AO71" s="967"/>
      <c r="AP71" s="967">
        <v>3656</v>
      </c>
      <c r="AQ71" s="967"/>
      <c r="AR71" s="967"/>
      <c r="AS71" s="967"/>
      <c r="AT71" s="967"/>
      <c r="AU71" s="967" t="s">
        <v>545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555</v>
      </c>
      <c r="C72" s="971"/>
      <c r="D72" s="971"/>
      <c r="E72" s="971"/>
      <c r="F72" s="971"/>
      <c r="G72" s="971"/>
      <c r="H72" s="971"/>
      <c r="I72" s="971"/>
      <c r="J72" s="971"/>
      <c r="K72" s="971"/>
      <c r="L72" s="971"/>
      <c r="M72" s="971"/>
      <c r="N72" s="971"/>
      <c r="O72" s="971"/>
      <c r="P72" s="972"/>
      <c r="Q72" s="973">
        <v>296</v>
      </c>
      <c r="R72" s="967"/>
      <c r="S72" s="967"/>
      <c r="T72" s="967"/>
      <c r="U72" s="967"/>
      <c r="V72" s="967">
        <v>254</v>
      </c>
      <c r="W72" s="967"/>
      <c r="X72" s="967"/>
      <c r="Y72" s="967"/>
      <c r="Z72" s="967"/>
      <c r="AA72" s="967">
        <v>42</v>
      </c>
      <c r="AB72" s="967"/>
      <c r="AC72" s="967"/>
      <c r="AD72" s="967"/>
      <c r="AE72" s="967"/>
      <c r="AF72" s="967">
        <v>42</v>
      </c>
      <c r="AG72" s="967"/>
      <c r="AH72" s="967"/>
      <c r="AI72" s="967"/>
      <c r="AJ72" s="967"/>
      <c r="AK72" s="967" t="s">
        <v>545</v>
      </c>
      <c r="AL72" s="967"/>
      <c r="AM72" s="967"/>
      <c r="AN72" s="967"/>
      <c r="AO72" s="967"/>
      <c r="AP72" s="967" t="s">
        <v>545</v>
      </c>
      <c r="AQ72" s="967"/>
      <c r="AR72" s="967"/>
      <c r="AS72" s="967"/>
      <c r="AT72" s="967"/>
      <c r="AU72" s="967" t="s">
        <v>545</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556</v>
      </c>
      <c r="C73" s="971"/>
      <c r="D73" s="971"/>
      <c r="E73" s="971"/>
      <c r="F73" s="971"/>
      <c r="G73" s="971"/>
      <c r="H73" s="971"/>
      <c r="I73" s="971"/>
      <c r="J73" s="971"/>
      <c r="K73" s="971"/>
      <c r="L73" s="971"/>
      <c r="M73" s="971"/>
      <c r="N73" s="971"/>
      <c r="O73" s="971"/>
      <c r="P73" s="972"/>
      <c r="Q73" s="973">
        <v>280980</v>
      </c>
      <c r="R73" s="967"/>
      <c r="S73" s="967"/>
      <c r="T73" s="967"/>
      <c r="U73" s="967"/>
      <c r="V73" s="967">
        <v>265888</v>
      </c>
      <c r="W73" s="967"/>
      <c r="X73" s="967"/>
      <c r="Y73" s="967"/>
      <c r="Z73" s="967"/>
      <c r="AA73" s="967">
        <v>15092</v>
      </c>
      <c r="AB73" s="967"/>
      <c r="AC73" s="967"/>
      <c r="AD73" s="967"/>
      <c r="AE73" s="967"/>
      <c r="AF73" s="967">
        <v>15092</v>
      </c>
      <c r="AG73" s="967"/>
      <c r="AH73" s="967"/>
      <c r="AI73" s="967"/>
      <c r="AJ73" s="967"/>
      <c r="AK73" s="967">
        <v>1801</v>
      </c>
      <c r="AL73" s="967"/>
      <c r="AM73" s="967"/>
      <c r="AN73" s="967"/>
      <c r="AO73" s="967"/>
      <c r="AP73" s="967" t="s">
        <v>549</v>
      </c>
      <c r="AQ73" s="967"/>
      <c r="AR73" s="967"/>
      <c r="AS73" s="967"/>
      <c r="AT73" s="967"/>
      <c r="AU73" s="967" t="s">
        <v>545</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287</v>
      </c>
      <c r="AG109" s="888"/>
      <c r="AH109" s="888"/>
      <c r="AI109" s="888"/>
      <c r="AJ109" s="889"/>
      <c r="AK109" s="890" t="s">
        <v>286</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287</v>
      </c>
      <c r="BW109" s="888"/>
      <c r="BX109" s="888"/>
      <c r="BY109" s="888"/>
      <c r="BZ109" s="889"/>
      <c r="CA109" s="890" t="s">
        <v>286</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287</v>
      </c>
      <c r="DM109" s="888"/>
      <c r="DN109" s="888"/>
      <c r="DO109" s="888"/>
      <c r="DP109" s="889"/>
      <c r="DQ109" s="890" t="s">
        <v>286</v>
      </c>
      <c r="DR109" s="888"/>
      <c r="DS109" s="888"/>
      <c r="DT109" s="888"/>
      <c r="DU109" s="889"/>
      <c r="DV109" s="890" t="s">
        <v>409</v>
      </c>
      <c r="DW109" s="888"/>
      <c r="DX109" s="888"/>
      <c r="DY109" s="888"/>
      <c r="DZ109" s="919"/>
    </row>
    <row r="110" spans="1:131" s="197" customFormat="1" ht="26.25" customHeight="1" x14ac:dyDescent="0.15">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2476251</v>
      </c>
      <c r="AB110" s="873"/>
      <c r="AC110" s="873"/>
      <c r="AD110" s="873"/>
      <c r="AE110" s="874"/>
      <c r="AF110" s="875">
        <v>2509645</v>
      </c>
      <c r="AG110" s="873"/>
      <c r="AH110" s="873"/>
      <c r="AI110" s="873"/>
      <c r="AJ110" s="874"/>
      <c r="AK110" s="875">
        <v>2719777</v>
      </c>
      <c r="AL110" s="873"/>
      <c r="AM110" s="873"/>
      <c r="AN110" s="873"/>
      <c r="AO110" s="874"/>
      <c r="AP110" s="876">
        <v>30.2</v>
      </c>
      <c r="AQ110" s="877"/>
      <c r="AR110" s="877"/>
      <c r="AS110" s="877"/>
      <c r="AT110" s="878"/>
      <c r="AU110" s="920" t="s">
        <v>60</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19048836</v>
      </c>
      <c r="BR110" s="800"/>
      <c r="BS110" s="800"/>
      <c r="BT110" s="800"/>
      <c r="BU110" s="800"/>
      <c r="BV110" s="800">
        <v>19614235</v>
      </c>
      <c r="BW110" s="800"/>
      <c r="BX110" s="800"/>
      <c r="BY110" s="800"/>
      <c r="BZ110" s="800"/>
      <c r="CA110" s="800">
        <v>17827480</v>
      </c>
      <c r="CB110" s="800"/>
      <c r="CC110" s="800"/>
      <c r="CD110" s="800"/>
      <c r="CE110" s="800"/>
      <c r="CF110" s="861">
        <v>198</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2997</v>
      </c>
      <c r="BR111" s="771"/>
      <c r="BS111" s="771"/>
      <c r="BT111" s="771"/>
      <c r="BU111" s="771"/>
      <c r="BV111" s="771">
        <v>1499</v>
      </c>
      <c r="BW111" s="771"/>
      <c r="BX111" s="771"/>
      <c r="BY111" s="771"/>
      <c r="BZ111" s="771"/>
      <c r="CA111" s="771" t="s">
        <v>112</v>
      </c>
      <c r="CB111" s="771"/>
      <c r="CC111" s="771"/>
      <c r="CD111" s="771"/>
      <c r="CE111" s="771"/>
      <c r="CF111" s="848" t="s">
        <v>112</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4735576</v>
      </c>
      <c r="BR112" s="771"/>
      <c r="BS112" s="771"/>
      <c r="BT112" s="771"/>
      <c r="BU112" s="771"/>
      <c r="BV112" s="771">
        <v>4313385</v>
      </c>
      <c r="BW112" s="771"/>
      <c r="BX112" s="771"/>
      <c r="BY112" s="771"/>
      <c r="BZ112" s="771"/>
      <c r="CA112" s="771">
        <v>4002214</v>
      </c>
      <c r="CB112" s="771"/>
      <c r="CC112" s="771"/>
      <c r="CD112" s="771"/>
      <c r="CE112" s="771"/>
      <c r="CF112" s="848">
        <v>44.5</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418407</v>
      </c>
      <c r="AB113" s="909"/>
      <c r="AC113" s="909"/>
      <c r="AD113" s="909"/>
      <c r="AE113" s="910"/>
      <c r="AF113" s="911">
        <v>433517</v>
      </c>
      <c r="AG113" s="909"/>
      <c r="AH113" s="909"/>
      <c r="AI113" s="909"/>
      <c r="AJ113" s="910"/>
      <c r="AK113" s="911">
        <v>435814</v>
      </c>
      <c r="AL113" s="909"/>
      <c r="AM113" s="909"/>
      <c r="AN113" s="909"/>
      <c r="AO113" s="910"/>
      <c r="AP113" s="912">
        <v>4.8</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v>254706</v>
      </c>
      <c r="BR113" s="771"/>
      <c r="BS113" s="771"/>
      <c r="BT113" s="771"/>
      <c r="BU113" s="771"/>
      <c r="BV113" s="771">
        <v>203081</v>
      </c>
      <c r="BW113" s="771"/>
      <c r="BX113" s="771"/>
      <c r="BY113" s="771"/>
      <c r="BZ113" s="771"/>
      <c r="CA113" s="771">
        <v>154681</v>
      </c>
      <c r="CB113" s="771"/>
      <c r="CC113" s="771"/>
      <c r="CD113" s="771"/>
      <c r="CE113" s="771"/>
      <c r="CF113" s="848">
        <v>1.7</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83869</v>
      </c>
      <c r="AB114" s="784"/>
      <c r="AC114" s="784"/>
      <c r="AD114" s="784"/>
      <c r="AE114" s="785"/>
      <c r="AF114" s="786">
        <v>79362</v>
      </c>
      <c r="AG114" s="784"/>
      <c r="AH114" s="784"/>
      <c r="AI114" s="784"/>
      <c r="AJ114" s="785"/>
      <c r="AK114" s="786">
        <v>74994</v>
      </c>
      <c r="AL114" s="784"/>
      <c r="AM114" s="784"/>
      <c r="AN114" s="784"/>
      <c r="AO114" s="785"/>
      <c r="AP114" s="754">
        <v>0.8</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2107848</v>
      </c>
      <c r="BR114" s="771"/>
      <c r="BS114" s="771"/>
      <c r="BT114" s="771"/>
      <c r="BU114" s="771"/>
      <c r="BV114" s="771">
        <v>1611530</v>
      </c>
      <c r="BW114" s="771"/>
      <c r="BX114" s="771"/>
      <c r="BY114" s="771"/>
      <c r="BZ114" s="771"/>
      <c r="CA114" s="771">
        <v>1344724</v>
      </c>
      <c r="CB114" s="771"/>
      <c r="CC114" s="771"/>
      <c r="CD114" s="771"/>
      <c r="CE114" s="771"/>
      <c r="CF114" s="848">
        <v>14.9</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4791</v>
      </c>
      <c r="AB115" s="909"/>
      <c r="AC115" s="909"/>
      <c r="AD115" s="909"/>
      <c r="AE115" s="910"/>
      <c r="AF115" s="911">
        <v>5770</v>
      </c>
      <c r="AG115" s="909"/>
      <c r="AH115" s="909"/>
      <c r="AI115" s="909"/>
      <c r="AJ115" s="910"/>
      <c r="AK115" s="911" t="s">
        <v>112</v>
      </c>
      <c r="AL115" s="909"/>
      <c r="AM115" s="909"/>
      <c r="AN115" s="909"/>
      <c r="AO115" s="910"/>
      <c r="AP115" s="912" t="s">
        <v>112</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2997</v>
      </c>
      <c r="DH115" s="784"/>
      <c r="DI115" s="784"/>
      <c r="DJ115" s="784"/>
      <c r="DK115" s="785"/>
      <c r="DL115" s="786">
        <v>1499</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185</v>
      </c>
      <c r="AB116" s="784"/>
      <c r="AC116" s="784"/>
      <c r="AD116" s="784"/>
      <c r="AE116" s="785"/>
      <c r="AF116" s="786" t="s">
        <v>112</v>
      </c>
      <c r="AG116" s="784"/>
      <c r="AH116" s="784"/>
      <c r="AI116" s="784"/>
      <c r="AJ116" s="785"/>
      <c r="AK116" s="786">
        <v>19</v>
      </c>
      <c r="AL116" s="784"/>
      <c r="AM116" s="784"/>
      <c r="AN116" s="784"/>
      <c r="AO116" s="785"/>
      <c r="AP116" s="754">
        <v>0</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2983503</v>
      </c>
      <c r="AB117" s="895"/>
      <c r="AC117" s="895"/>
      <c r="AD117" s="895"/>
      <c r="AE117" s="896"/>
      <c r="AF117" s="898">
        <v>3028294</v>
      </c>
      <c r="AG117" s="895"/>
      <c r="AH117" s="895"/>
      <c r="AI117" s="895"/>
      <c r="AJ117" s="896"/>
      <c r="AK117" s="898">
        <v>3230604</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287</v>
      </c>
      <c r="AG118" s="888"/>
      <c r="AH118" s="888"/>
      <c r="AI118" s="888"/>
      <c r="AJ118" s="889"/>
      <c r="AK118" s="890" t="s">
        <v>286</v>
      </c>
      <c r="AL118" s="888"/>
      <c r="AM118" s="888"/>
      <c r="AN118" s="888"/>
      <c r="AO118" s="889"/>
      <c r="AP118" s="891" t="s">
        <v>409</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437</v>
      </c>
      <c r="BP118" s="838"/>
      <c r="BQ118" s="857">
        <v>26149963</v>
      </c>
      <c r="BR118" s="858"/>
      <c r="BS118" s="858"/>
      <c r="BT118" s="858"/>
      <c r="BU118" s="858"/>
      <c r="BV118" s="858">
        <v>25743730</v>
      </c>
      <c r="BW118" s="858"/>
      <c r="BX118" s="858"/>
      <c r="BY118" s="858"/>
      <c r="BZ118" s="858"/>
      <c r="CA118" s="858">
        <v>23329099</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439</v>
      </c>
      <c r="AV119" s="880"/>
      <c r="AW119" s="880"/>
      <c r="AX119" s="880"/>
      <c r="AY119" s="881"/>
      <c r="AZ119" s="816" t="s">
        <v>440</v>
      </c>
      <c r="BA119" s="758"/>
      <c r="BB119" s="758"/>
      <c r="BC119" s="758"/>
      <c r="BD119" s="758"/>
      <c r="BE119" s="758"/>
      <c r="BF119" s="758"/>
      <c r="BG119" s="758"/>
      <c r="BH119" s="758"/>
      <c r="BI119" s="758"/>
      <c r="BJ119" s="758"/>
      <c r="BK119" s="758"/>
      <c r="BL119" s="758"/>
      <c r="BM119" s="758"/>
      <c r="BN119" s="758"/>
      <c r="BO119" s="758"/>
      <c r="BP119" s="759"/>
      <c r="BQ119" s="799">
        <v>4604073</v>
      </c>
      <c r="BR119" s="800"/>
      <c r="BS119" s="800"/>
      <c r="BT119" s="800"/>
      <c r="BU119" s="800"/>
      <c r="BV119" s="800">
        <v>6067102</v>
      </c>
      <c r="BW119" s="800"/>
      <c r="BX119" s="800"/>
      <c r="BY119" s="800"/>
      <c r="BZ119" s="800"/>
      <c r="CA119" s="800">
        <v>5706656</v>
      </c>
      <c r="CB119" s="800"/>
      <c r="CC119" s="800"/>
      <c r="CD119" s="800"/>
      <c r="CE119" s="800"/>
      <c r="CF119" s="861">
        <v>63.4</v>
      </c>
      <c r="CG119" s="862"/>
      <c r="CH119" s="862"/>
      <c r="CI119" s="862"/>
      <c r="CJ119" s="862"/>
      <c r="CK119" s="918"/>
      <c r="CL119" s="868"/>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442</v>
      </c>
      <c r="BA120" s="768"/>
      <c r="BB120" s="768"/>
      <c r="BC120" s="768"/>
      <c r="BD120" s="768"/>
      <c r="BE120" s="768"/>
      <c r="BF120" s="768"/>
      <c r="BG120" s="768"/>
      <c r="BH120" s="768"/>
      <c r="BI120" s="768"/>
      <c r="BJ120" s="768"/>
      <c r="BK120" s="768"/>
      <c r="BL120" s="768"/>
      <c r="BM120" s="768"/>
      <c r="BN120" s="768"/>
      <c r="BO120" s="768"/>
      <c r="BP120" s="769"/>
      <c r="BQ120" s="770">
        <v>16755</v>
      </c>
      <c r="BR120" s="771"/>
      <c r="BS120" s="771"/>
      <c r="BT120" s="771"/>
      <c r="BU120" s="771"/>
      <c r="BV120" s="771">
        <v>212810</v>
      </c>
      <c r="BW120" s="771"/>
      <c r="BX120" s="771"/>
      <c r="BY120" s="771"/>
      <c r="BZ120" s="771"/>
      <c r="CA120" s="771">
        <v>201481</v>
      </c>
      <c r="CB120" s="771"/>
      <c r="CC120" s="771"/>
      <c r="CD120" s="771"/>
      <c r="CE120" s="771"/>
      <c r="CF120" s="848">
        <v>2.2000000000000002</v>
      </c>
      <c r="CG120" s="849"/>
      <c r="CH120" s="849"/>
      <c r="CI120" s="849"/>
      <c r="CJ120" s="849"/>
      <c r="CK120" s="850" t="s">
        <v>443</v>
      </c>
      <c r="CL120" s="810"/>
      <c r="CM120" s="810"/>
      <c r="CN120" s="810"/>
      <c r="CO120" s="811"/>
      <c r="CP120" s="854" t="s">
        <v>444</v>
      </c>
      <c r="CQ120" s="855"/>
      <c r="CR120" s="855"/>
      <c r="CS120" s="855"/>
      <c r="CT120" s="855"/>
      <c r="CU120" s="855"/>
      <c r="CV120" s="855"/>
      <c r="CW120" s="855"/>
      <c r="CX120" s="855"/>
      <c r="CY120" s="855"/>
      <c r="CZ120" s="855"/>
      <c r="DA120" s="855"/>
      <c r="DB120" s="855"/>
      <c r="DC120" s="855"/>
      <c r="DD120" s="855"/>
      <c r="DE120" s="855"/>
      <c r="DF120" s="856"/>
      <c r="DG120" s="799">
        <v>2129494</v>
      </c>
      <c r="DH120" s="800"/>
      <c r="DI120" s="800"/>
      <c r="DJ120" s="800"/>
      <c r="DK120" s="800"/>
      <c r="DL120" s="800">
        <v>1888787</v>
      </c>
      <c r="DM120" s="800"/>
      <c r="DN120" s="800"/>
      <c r="DO120" s="800"/>
      <c r="DP120" s="800"/>
      <c r="DQ120" s="800">
        <v>1897381</v>
      </c>
      <c r="DR120" s="800"/>
      <c r="DS120" s="800"/>
      <c r="DT120" s="800"/>
      <c r="DU120" s="800"/>
      <c r="DV120" s="801">
        <v>21.1</v>
      </c>
      <c r="DW120" s="801"/>
      <c r="DX120" s="801"/>
      <c r="DY120" s="801"/>
      <c r="DZ120" s="802"/>
    </row>
    <row r="121" spans="1:130" s="197" customFormat="1" ht="26.25" customHeight="1" x14ac:dyDescent="0.15">
      <c r="A121" s="865"/>
      <c r="B121" s="866"/>
      <c r="C121" s="842" t="s">
        <v>445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446</v>
      </c>
      <c r="BA121" s="846"/>
      <c r="BB121" s="846"/>
      <c r="BC121" s="846"/>
      <c r="BD121" s="846"/>
      <c r="BE121" s="846"/>
      <c r="BF121" s="846"/>
      <c r="BG121" s="846"/>
      <c r="BH121" s="846"/>
      <c r="BI121" s="846"/>
      <c r="BJ121" s="846"/>
      <c r="BK121" s="846"/>
      <c r="BL121" s="846"/>
      <c r="BM121" s="846"/>
      <c r="BN121" s="846"/>
      <c r="BO121" s="846"/>
      <c r="BP121" s="847"/>
      <c r="BQ121" s="857">
        <v>15964249</v>
      </c>
      <c r="BR121" s="858"/>
      <c r="BS121" s="858"/>
      <c r="BT121" s="858"/>
      <c r="BU121" s="858"/>
      <c r="BV121" s="858">
        <v>16695275</v>
      </c>
      <c r="BW121" s="858"/>
      <c r="BX121" s="858"/>
      <c r="BY121" s="858"/>
      <c r="BZ121" s="858"/>
      <c r="CA121" s="858">
        <v>15691117</v>
      </c>
      <c r="CB121" s="858"/>
      <c r="CC121" s="858"/>
      <c r="CD121" s="858"/>
      <c r="CE121" s="858"/>
      <c r="CF121" s="859">
        <v>174.3</v>
      </c>
      <c r="CG121" s="860"/>
      <c r="CH121" s="860"/>
      <c r="CI121" s="860"/>
      <c r="CJ121" s="860"/>
      <c r="CK121" s="851"/>
      <c r="CL121" s="812"/>
      <c r="CM121" s="812"/>
      <c r="CN121" s="812"/>
      <c r="CO121" s="813"/>
      <c r="CP121" s="828" t="s">
        <v>447</v>
      </c>
      <c r="CQ121" s="829"/>
      <c r="CR121" s="829"/>
      <c r="CS121" s="829"/>
      <c r="CT121" s="829"/>
      <c r="CU121" s="829"/>
      <c r="CV121" s="829"/>
      <c r="CW121" s="829"/>
      <c r="CX121" s="829"/>
      <c r="CY121" s="829"/>
      <c r="CZ121" s="829"/>
      <c r="DA121" s="829"/>
      <c r="DB121" s="829"/>
      <c r="DC121" s="829"/>
      <c r="DD121" s="829"/>
      <c r="DE121" s="829"/>
      <c r="DF121" s="830"/>
      <c r="DG121" s="770">
        <v>1291732</v>
      </c>
      <c r="DH121" s="771"/>
      <c r="DI121" s="771"/>
      <c r="DJ121" s="771"/>
      <c r="DK121" s="771"/>
      <c r="DL121" s="771">
        <v>1275776</v>
      </c>
      <c r="DM121" s="771"/>
      <c r="DN121" s="771"/>
      <c r="DO121" s="771"/>
      <c r="DP121" s="771"/>
      <c r="DQ121" s="771">
        <v>1157322</v>
      </c>
      <c r="DR121" s="771"/>
      <c r="DS121" s="771"/>
      <c r="DT121" s="771"/>
      <c r="DU121" s="771"/>
      <c r="DV121" s="823">
        <v>12.9</v>
      </c>
      <c r="DW121" s="823"/>
      <c r="DX121" s="823"/>
      <c r="DY121" s="823"/>
      <c r="DZ121" s="824"/>
    </row>
    <row r="122" spans="1:130" s="197" customFormat="1" ht="26.25" customHeight="1" x14ac:dyDescent="0.15">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v>4179</v>
      </c>
      <c r="AB122" s="784"/>
      <c r="AC122" s="784"/>
      <c r="AD122" s="784"/>
      <c r="AE122" s="785"/>
      <c r="AF122" s="786">
        <v>2681</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448</v>
      </c>
      <c r="BP122" s="838"/>
      <c r="BQ122" s="839">
        <v>20585077</v>
      </c>
      <c r="BR122" s="840"/>
      <c r="BS122" s="840"/>
      <c r="BT122" s="840"/>
      <c r="BU122" s="840"/>
      <c r="BV122" s="840">
        <v>22975187</v>
      </c>
      <c r="BW122" s="840"/>
      <c r="BX122" s="840"/>
      <c r="BY122" s="840"/>
      <c r="BZ122" s="840"/>
      <c r="CA122" s="840">
        <v>21599254</v>
      </c>
      <c r="CB122" s="840"/>
      <c r="CC122" s="840"/>
      <c r="CD122" s="840"/>
      <c r="CE122" s="840"/>
      <c r="CF122" s="743"/>
      <c r="CG122" s="744"/>
      <c r="CH122" s="744"/>
      <c r="CI122" s="744"/>
      <c r="CJ122" s="841"/>
      <c r="CK122" s="851"/>
      <c r="CL122" s="812"/>
      <c r="CM122" s="812"/>
      <c r="CN122" s="812"/>
      <c r="CO122" s="813"/>
      <c r="CP122" s="828" t="s">
        <v>449</v>
      </c>
      <c r="CQ122" s="829"/>
      <c r="CR122" s="829"/>
      <c r="CS122" s="829"/>
      <c r="CT122" s="829"/>
      <c r="CU122" s="829"/>
      <c r="CV122" s="829"/>
      <c r="CW122" s="829"/>
      <c r="CX122" s="829"/>
      <c r="CY122" s="829"/>
      <c r="CZ122" s="829"/>
      <c r="DA122" s="829"/>
      <c r="DB122" s="829"/>
      <c r="DC122" s="829"/>
      <c r="DD122" s="829"/>
      <c r="DE122" s="829"/>
      <c r="DF122" s="830"/>
      <c r="DG122" s="770">
        <v>1276722</v>
      </c>
      <c r="DH122" s="771"/>
      <c r="DI122" s="771"/>
      <c r="DJ122" s="771"/>
      <c r="DK122" s="771"/>
      <c r="DL122" s="771">
        <v>1122585</v>
      </c>
      <c r="DM122" s="771"/>
      <c r="DN122" s="771"/>
      <c r="DO122" s="771"/>
      <c r="DP122" s="771"/>
      <c r="DQ122" s="771">
        <v>928741</v>
      </c>
      <c r="DR122" s="771"/>
      <c r="DS122" s="771"/>
      <c r="DT122" s="771"/>
      <c r="DU122" s="771"/>
      <c r="DV122" s="823">
        <v>10.3</v>
      </c>
      <c r="DW122" s="823"/>
      <c r="DX122" s="823"/>
      <c r="DY122" s="823"/>
      <c r="DZ122" s="824"/>
    </row>
    <row r="123" spans="1:130" s="197" customFormat="1" ht="26.25" customHeight="1" thickBot="1" x14ac:dyDescent="0.2">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59.7</v>
      </c>
      <c r="BR123" s="832"/>
      <c r="BS123" s="832"/>
      <c r="BT123" s="832"/>
      <c r="BU123" s="832"/>
      <c r="BV123" s="832">
        <v>29.7</v>
      </c>
      <c r="BW123" s="832"/>
      <c r="BX123" s="832"/>
      <c r="BY123" s="832"/>
      <c r="BZ123" s="832"/>
      <c r="CA123" s="832">
        <v>19.2</v>
      </c>
      <c r="CB123" s="832"/>
      <c r="CC123" s="832"/>
      <c r="CD123" s="832"/>
      <c r="CE123" s="832"/>
      <c r="CF123" s="730"/>
      <c r="CG123" s="731"/>
      <c r="CH123" s="731"/>
      <c r="CI123" s="731"/>
      <c r="CJ123" s="833"/>
      <c r="CK123" s="851"/>
      <c r="CL123" s="812"/>
      <c r="CM123" s="812"/>
      <c r="CN123" s="812"/>
      <c r="CO123" s="813"/>
      <c r="CP123" s="828" t="s">
        <v>391</v>
      </c>
      <c r="CQ123" s="829"/>
      <c r="CR123" s="829"/>
      <c r="CS123" s="829"/>
      <c r="CT123" s="829"/>
      <c r="CU123" s="829"/>
      <c r="CV123" s="829"/>
      <c r="CW123" s="829"/>
      <c r="CX123" s="829"/>
      <c r="CY123" s="829"/>
      <c r="CZ123" s="829"/>
      <c r="DA123" s="829"/>
      <c r="DB123" s="829"/>
      <c r="DC123" s="829"/>
      <c r="DD123" s="829"/>
      <c r="DE123" s="829"/>
      <c r="DF123" s="830"/>
      <c r="DG123" s="783">
        <v>37628</v>
      </c>
      <c r="DH123" s="784"/>
      <c r="DI123" s="784"/>
      <c r="DJ123" s="784"/>
      <c r="DK123" s="785"/>
      <c r="DL123" s="786">
        <v>26237</v>
      </c>
      <c r="DM123" s="784"/>
      <c r="DN123" s="784"/>
      <c r="DO123" s="784"/>
      <c r="DP123" s="785"/>
      <c r="DQ123" s="786">
        <v>18770</v>
      </c>
      <c r="DR123" s="784"/>
      <c r="DS123" s="784"/>
      <c r="DT123" s="784"/>
      <c r="DU123" s="785"/>
      <c r="DV123" s="754">
        <v>0.2</v>
      </c>
      <c r="DW123" s="755"/>
      <c r="DX123" s="755"/>
      <c r="DY123" s="755"/>
      <c r="DZ123" s="756"/>
    </row>
    <row r="124" spans="1:130" s="197" customFormat="1" ht="26.25" customHeight="1" x14ac:dyDescent="0.15">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392</v>
      </c>
      <c r="AB124" s="784"/>
      <c r="AC124" s="784"/>
      <c r="AD124" s="784"/>
      <c r="AE124" s="785"/>
      <c r="AF124" s="786" t="s">
        <v>392</v>
      </c>
      <c r="AG124" s="784"/>
      <c r="AH124" s="784"/>
      <c r="AI124" s="784"/>
      <c r="AJ124" s="785"/>
      <c r="AK124" s="786" t="s">
        <v>392</v>
      </c>
      <c r="AL124" s="784"/>
      <c r="AM124" s="784"/>
      <c r="AN124" s="784"/>
      <c r="AO124" s="785"/>
      <c r="AP124" s="754" t="s">
        <v>392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392</v>
      </c>
      <c r="DH124" s="717"/>
      <c r="DI124" s="717"/>
      <c r="DJ124" s="717"/>
      <c r="DK124" s="718"/>
      <c r="DL124" s="719" t="s">
        <v>392</v>
      </c>
      <c r="DM124" s="717"/>
      <c r="DN124" s="717"/>
      <c r="DO124" s="717"/>
      <c r="DP124" s="718"/>
      <c r="DQ124" s="719" t="s">
        <v>392</v>
      </c>
      <c r="DR124" s="717"/>
      <c r="DS124" s="717"/>
      <c r="DT124" s="717"/>
      <c r="DU124" s="718"/>
      <c r="DV124" s="807" t="s">
        <v>392</v>
      </c>
      <c r="DW124" s="808"/>
      <c r="DX124" s="808"/>
      <c r="DY124" s="808"/>
      <c r="DZ124" s="809"/>
    </row>
    <row r="125" spans="1:130" s="197" customFormat="1" ht="26.25" customHeight="1" thickBot="1" x14ac:dyDescent="0.2">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392</v>
      </c>
      <c r="AB125" s="784"/>
      <c r="AC125" s="784"/>
      <c r="AD125" s="784"/>
      <c r="AE125" s="785"/>
      <c r="AF125" s="786" t="s">
        <v>392</v>
      </c>
      <c r="AG125" s="784"/>
      <c r="AH125" s="784"/>
      <c r="AI125" s="784"/>
      <c r="AJ125" s="785"/>
      <c r="AK125" s="786" t="s">
        <v>392</v>
      </c>
      <c r="AL125" s="784"/>
      <c r="AM125" s="784"/>
      <c r="AN125" s="784"/>
      <c r="AO125" s="785"/>
      <c r="AP125" s="754" t="s">
        <v>392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392</v>
      </c>
      <c r="DH125" s="800"/>
      <c r="DI125" s="800"/>
      <c r="DJ125" s="800"/>
      <c r="DK125" s="800"/>
      <c r="DL125" s="800" t="s">
        <v>392</v>
      </c>
      <c r="DM125" s="800"/>
      <c r="DN125" s="800"/>
      <c r="DO125" s="800"/>
      <c r="DP125" s="800"/>
      <c r="DQ125" s="800" t="s">
        <v>392</v>
      </c>
      <c r="DR125" s="800"/>
      <c r="DS125" s="800"/>
      <c r="DT125" s="800"/>
      <c r="DU125" s="800"/>
      <c r="DV125" s="801" t="s">
        <v>392</v>
      </c>
      <c r="DW125" s="801"/>
      <c r="DX125" s="801"/>
      <c r="DY125" s="801"/>
      <c r="DZ125" s="802"/>
    </row>
    <row r="126" spans="1:130" s="197" customFormat="1" ht="26.25" customHeight="1" x14ac:dyDescent="0.15">
      <c r="A126" s="865"/>
      <c r="B126" s="866"/>
      <c r="C126" s="803" t="s">
        <v>441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612</v>
      </c>
      <c r="AB126" s="784"/>
      <c r="AC126" s="784"/>
      <c r="AD126" s="784"/>
      <c r="AE126" s="785"/>
      <c r="AF126" s="786">
        <v>3089</v>
      </c>
      <c r="AG126" s="784"/>
      <c r="AH126" s="784"/>
      <c r="AI126" s="784"/>
      <c r="AJ126" s="785"/>
      <c r="AK126" s="786" t="s">
        <v>392</v>
      </c>
      <c r="AL126" s="784"/>
      <c r="AM126" s="784"/>
      <c r="AN126" s="784"/>
      <c r="AO126" s="785"/>
      <c r="AP126" s="754" t="s">
        <v>392</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392</v>
      </c>
      <c r="DH126" s="771"/>
      <c r="DI126" s="771"/>
      <c r="DJ126" s="771"/>
      <c r="DK126" s="771"/>
      <c r="DL126" s="771" t="s">
        <v>392</v>
      </c>
      <c r="DM126" s="771"/>
      <c r="DN126" s="771"/>
      <c r="DO126" s="771"/>
      <c r="DP126" s="771"/>
      <c r="DQ126" s="771" t="s">
        <v>392</v>
      </c>
      <c r="DR126" s="771"/>
      <c r="DS126" s="771"/>
      <c r="DT126" s="771"/>
      <c r="DU126" s="771"/>
      <c r="DV126" s="823" t="s">
        <v>392</v>
      </c>
      <c r="DW126" s="823"/>
      <c r="DX126" s="823"/>
      <c r="DY126" s="823"/>
      <c r="DZ126" s="824"/>
    </row>
    <row r="127" spans="1:130" s="197" customFormat="1" ht="26.25" customHeight="1" thickBot="1" x14ac:dyDescent="0.2">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392</v>
      </c>
      <c r="AB127" s="784"/>
      <c r="AC127" s="784"/>
      <c r="AD127" s="784"/>
      <c r="AE127" s="785"/>
      <c r="AF127" s="786" t="s">
        <v>392</v>
      </c>
      <c r="AG127" s="784"/>
      <c r="AH127" s="784"/>
      <c r="AI127" s="784"/>
      <c r="AJ127" s="785"/>
      <c r="AK127" s="786" t="s">
        <v>392</v>
      </c>
      <c r="AL127" s="784"/>
      <c r="AM127" s="784"/>
      <c r="AN127" s="784"/>
      <c r="AO127" s="785"/>
      <c r="AP127" s="754" t="s">
        <v>392</v>
      </c>
      <c r="AQ127" s="755"/>
      <c r="AR127" s="755"/>
      <c r="AS127" s="755"/>
      <c r="AT127" s="756"/>
      <c r="AU127" s="233"/>
      <c r="AV127" s="233"/>
      <c r="AW127" s="233"/>
      <c r="AX127" s="757" t="s">
        <v>460</v>
      </c>
      <c r="AY127" s="758"/>
      <c r="AZ127" s="758"/>
      <c r="BA127" s="758"/>
      <c r="BB127" s="758"/>
      <c r="BC127" s="758"/>
      <c r="BD127" s="758"/>
      <c r="BE127" s="759"/>
      <c r="BF127" s="760" t="s">
        <v>392</v>
      </c>
      <c r="BG127" s="761"/>
      <c r="BH127" s="761"/>
      <c r="BI127" s="761"/>
      <c r="BJ127" s="761"/>
      <c r="BK127" s="761"/>
      <c r="BL127" s="762"/>
      <c r="BM127" s="760">
        <v>13.17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462</v>
      </c>
      <c r="DH127" s="820"/>
      <c r="DI127" s="820"/>
      <c r="DJ127" s="820"/>
      <c r="DK127" s="820"/>
      <c r="DL127" s="820" t="s">
        <v>392</v>
      </c>
      <c r="DM127" s="820"/>
      <c r="DN127" s="820"/>
      <c r="DO127" s="820"/>
      <c r="DP127" s="820"/>
      <c r="DQ127" s="820" t="s">
        <v>392</v>
      </c>
      <c r="DR127" s="820"/>
      <c r="DS127" s="820"/>
      <c r="DT127" s="820"/>
      <c r="DU127" s="820"/>
      <c r="DV127" s="821" t="s">
        <v>392</v>
      </c>
      <c r="DW127" s="821"/>
      <c r="DX127" s="821"/>
      <c r="DY127" s="821"/>
      <c r="DZ127" s="822"/>
    </row>
    <row r="128" spans="1:130" s="197" customFormat="1" ht="26.25" customHeight="1" x14ac:dyDescent="0.15">
      <c r="A128" s="795" t="s">
        <v>463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464</v>
      </c>
      <c r="X128" s="797"/>
      <c r="Y128" s="797"/>
      <c r="Z128" s="798"/>
      <c r="AA128" s="723">
        <v>5568</v>
      </c>
      <c r="AB128" s="724"/>
      <c r="AC128" s="724"/>
      <c r="AD128" s="724"/>
      <c r="AE128" s="725"/>
      <c r="AF128" s="726">
        <v>8805</v>
      </c>
      <c r="AG128" s="724"/>
      <c r="AH128" s="724"/>
      <c r="AI128" s="724"/>
      <c r="AJ128" s="725"/>
      <c r="AK128" s="726">
        <v>11860</v>
      </c>
      <c r="AL128" s="724"/>
      <c r="AM128" s="724"/>
      <c r="AN128" s="724"/>
      <c r="AO128" s="725"/>
      <c r="AP128" s="727"/>
      <c r="AQ128" s="728"/>
      <c r="AR128" s="728"/>
      <c r="AS128" s="728"/>
      <c r="AT128" s="729"/>
      <c r="AU128" s="235"/>
      <c r="AV128" s="235"/>
      <c r="AW128" s="235"/>
      <c r="AX128" s="772" t="s">
        <v>465</v>
      </c>
      <c r="AY128" s="768"/>
      <c r="AZ128" s="768"/>
      <c r="BA128" s="768"/>
      <c r="BB128" s="768"/>
      <c r="BC128" s="768"/>
      <c r="BD128" s="768"/>
      <c r="BE128" s="769"/>
      <c r="BF128" s="790" t="s">
        <v>112</v>
      </c>
      <c r="BG128" s="791"/>
      <c r="BH128" s="791"/>
      <c r="BI128" s="791"/>
      <c r="BJ128" s="791"/>
      <c r="BK128" s="791"/>
      <c r="BL128" s="792"/>
      <c r="BM128" s="790">
        <v>18.170000000000002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466</v>
      </c>
      <c r="X129" s="781"/>
      <c r="Y129" s="781"/>
      <c r="Z129" s="782"/>
      <c r="AA129" s="783">
        <v>11073033</v>
      </c>
      <c r="AB129" s="784"/>
      <c r="AC129" s="784"/>
      <c r="AD129" s="784"/>
      <c r="AE129" s="785"/>
      <c r="AF129" s="786">
        <v>11105169</v>
      </c>
      <c r="AG129" s="784"/>
      <c r="AH129" s="784"/>
      <c r="AI129" s="784"/>
      <c r="AJ129" s="785"/>
      <c r="AK129" s="786">
        <v>11102067</v>
      </c>
      <c r="AL129" s="784"/>
      <c r="AM129" s="784"/>
      <c r="AN129" s="784"/>
      <c r="AO129" s="785"/>
      <c r="AP129" s="787"/>
      <c r="AQ129" s="788"/>
      <c r="AR129" s="788"/>
      <c r="AS129" s="788"/>
      <c r="AT129" s="789"/>
      <c r="AU129" s="235"/>
      <c r="AV129" s="235"/>
      <c r="AW129" s="235"/>
      <c r="AX129" s="772" t="s">
        <v>467</v>
      </c>
      <c r="AY129" s="768"/>
      <c r="AZ129" s="768"/>
      <c r="BA129" s="768"/>
      <c r="BB129" s="768"/>
      <c r="BC129" s="768"/>
      <c r="BD129" s="768"/>
      <c r="BE129" s="769"/>
      <c r="BF129" s="773">
        <v>12.8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469</v>
      </c>
      <c r="X130" s="781"/>
      <c r="Y130" s="781"/>
      <c r="Z130" s="782"/>
      <c r="AA130" s="783">
        <v>1751928</v>
      </c>
      <c r="AB130" s="784"/>
      <c r="AC130" s="784"/>
      <c r="AD130" s="784"/>
      <c r="AE130" s="785"/>
      <c r="AF130" s="786">
        <v>1804752</v>
      </c>
      <c r="AG130" s="784"/>
      <c r="AH130" s="784"/>
      <c r="AI130" s="784"/>
      <c r="AJ130" s="785"/>
      <c r="AK130" s="786">
        <v>2100031</v>
      </c>
      <c r="AL130" s="784"/>
      <c r="AM130" s="784"/>
      <c r="AN130" s="784"/>
      <c r="AO130" s="785"/>
      <c r="AP130" s="787"/>
      <c r="AQ130" s="788"/>
      <c r="AR130" s="788"/>
      <c r="AS130" s="788"/>
      <c r="AT130" s="789"/>
      <c r="AU130" s="235"/>
      <c r="AV130" s="235"/>
      <c r="AW130" s="235"/>
      <c r="AX130" s="751" t="s">
        <v>470</v>
      </c>
      <c r="AY130" s="752"/>
      <c r="AZ130" s="752"/>
      <c r="BA130" s="752"/>
      <c r="BB130" s="752"/>
      <c r="BC130" s="752"/>
      <c r="BD130" s="752"/>
      <c r="BE130" s="753"/>
      <c r="BF130" s="705">
        <v>19.2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471</v>
      </c>
      <c r="X131" s="714"/>
      <c r="Y131" s="714"/>
      <c r="Z131" s="715"/>
      <c r="AA131" s="716">
        <v>9321105</v>
      </c>
      <c r="AB131" s="717"/>
      <c r="AC131" s="717"/>
      <c r="AD131" s="717"/>
      <c r="AE131" s="718"/>
      <c r="AF131" s="719">
        <v>9300417</v>
      </c>
      <c r="AG131" s="717"/>
      <c r="AH131" s="717"/>
      <c r="AI131" s="717"/>
      <c r="AJ131" s="718"/>
      <c r="AK131" s="719">
        <v>9002036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473</v>
      </c>
      <c r="W132" s="737"/>
      <c r="X132" s="737"/>
      <c r="Y132" s="737"/>
      <c r="Z132" s="738"/>
      <c r="AA132" s="739">
        <v>13.15302209</v>
      </c>
      <c r="AB132" s="740"/>
      <c r="AC132" s="740"/>
      <c r="AD132" s="740"/>
      <c r="AE132" s="741"/>
      <c r="AF132" s="742">
        <v>13.061102529999999</v>
      </c>
      <c r="AG132" s="740"/>
      <c r="AH132" s="740"/>
      <c r="AI132" s="740"/>
      <c r="AJ132" s="741"/>
      <c r="AK132" s="742">
        <v>12.427333109999999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474</v>
      </c>
      <c r="W133" s="746"/>
      <c r="X133" s="746"/>
      <c r="Y133" s="746"/>
      <c r="Z133" s="747"/>
      <c r="AA133" s="748">
        <v>13</v>
      </c>
      <c r="AB133" s="749"/>
      <c r="AC133" s="749"/>
      <c r="AD133" s="749"/>
      <c r="AE133" s="750"/>
      <c r="AF133" s="748">
        <v>13</v>
      </c>
      <c r="AG133" s="749"/>
      <c r="AH133" s="749"/>
      <c r="AI133" s="749"/>
      <c r="AJ133" s="750"/>
      <c r="AK133" s="748">
        <v>12.8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9" t="s">
        <v>477</v>
      </c>
      <c r="L7" s="254"/>
      <c r="M7" s="255" t="s">
        <v>478</v>
      </c>
      <c r="N7" s="256"/>
    </row>
    <row r="8" spans="1:16" x14ac:dyDescent="0.15">
      <c r="A8" s="248"/>
      <c r="B8" s="244"/>
      <c r="C8" s="244"/>
      <c r="D8" s="244"/>
      <c r="E8" s="244"/>
      <c r="F8" s="244"/>
      <c r="G8" s="257"/>
      <c r="H8" s="258"/>
      <c r="I8" s="258"/>
      <c r="J8" s="259"/>
      <c r="K8" s="1120"/>
      <c r="L8" s="260" t="s">
        <v>479</v>
      </c>
      <c r="M8" s="261" t="s">
        <v>480</v>
      </c>
      <c r="N8" s="262" t="s">
        <v>481</v>
      </c>
    </row>
    <row r="9" spans="1:16" x14ac:dyDescent="0.15">
      <c r="A9" s="248"/>
      <c r="B9" s="244"/>
      <c r="C9" s="244"/>
      <c r="D9" s="244"/>
      <c r="E9" s="244"/>
      <c r="F9" s="244"/>
      <c r="G9" s="1133" t="s">
        <v>482</v>
      </c>
      <c r="H9" s="1134"/>
      <c r="I9" s="1134"/>
      <c r="J9" s="1135"/>
      <c r="K9" s="263">
        <v>2722322</v>
      </c>
      <c r="L9" s="264">
        <v>91519</v>
      </c>
      <c r="M9" s="265">
        <v>84248</v>
      </c>
      <c r="N9" s="266">
        <v>8.6</v>
      </c>
    </row>
    <row r="10" spans="1:16" x14ac:dyDescent="0.15">
      <c r="A10" s="248"/>
      <c r="B10" s="244"/>
      <c r="C10" s="244"/>
      <c r="D10" s="244"/>
      <c r="E10" s="244"/>
      <c r="F10" s="244"/>
      <c r="G10" s="1133" t="s">
        <v>483</v>
      </c>
      <c r="H10" s="1134"/>
      <c r="I10" s="1134"/>
      <c r="J10" s="1135"/>
      <c r="K10" s="267">
        <v>35691</v>
      </c>
      <c r="L10" s="268">
        <v>1200</v>
      </c>
      <c r="M10" s="269">
        <v>7169</v>
      </c>
      <c r="N10" s="270">
        <v>-83.3</v>
      </c>
    </row>
    <row r="11" spans="1:16" ht="13.5" customHeight="1" x14ac:dyDescent="0.15">
      <c r="A11" s="248"/>
      <c r="B11" s="244"/>
      <c r="C11" s="244"/>
      <c r="D11" s="244"/>
      <c r="E11" s="244"/>
      <c r="F11" s="244"/>
      <c r="G11" s="1133" t="s">
        <v>484</v>
      </c>
      <c r="H11" s="1134"/>
      <c r="I11" s="1134"/>
      <c r="J11" s="1135"/>
      <c r="K11" s="267">
        <v>500526</v>
      </c>
      <c r="L11" s="268">
        <v>16827</v>
      </c>
      <c r="M11" s="269">
        <v>9152</v>
      </c>
      <c r="N11" s="270">
        <v>83.9</v>
      </c>
    </row>
    <row r="12" spans="1:16" ht="13.5" customHeight="1" x14ac:dyDescent="0.15">
      <c r="A12" s="248"/>
      <c r="B12" s="244"/>
      <c r="C12" s="244"/>
      <c r="D12" s="244"/>
      <c r="E12" s="244"/>
      <c r="F12" s="244"/>
      <c r="G12" s="1133" t="s">
        <v>485</v>
      </c>
      <c r="H12" s="1134"/>
      <c r="I12" s="1134"/>
      <c r="J12" s="1135"/>
      <c r="K12" s="267">
        <v>27650</v>
      </c>
      <c r="L12" s="268">
        <v>930</v>
      </c>
      <c r="M12" s="269">
        <v>893</v>
      </c>
      <c r="N12" s="270">
        <v>4.0999999999999996</v>
      </c>
    </row>
    <row r="13" spans="1:16" ht="13.5" customHeight="1" x14ac:dyDescent="0.15">
      <c r="A13" s="248"/>
      <c r="B13" s="244"/>
      <c r="C13" s="244"/>
      <c r="D13" s="244"/>
      <c r="E13" s="244"/>
      <c r="F13" s="244"/>
      <c r="G13" s="1133" t="s">
        <v>486</v>
      </c>
      <c r="H13" s="1134"/>
      <c r="I13" s="1134"/>
      <c r="J13" s="1135"/>
      <c r="K13" s="267" t="s">
        <v>487</v>
      </c>
      <c r="L13" s="268" t="s">
        <v>487</v>
      </c>
      <c r="M13" s="269">
        <v>3</v>
      </c>
      <c r="N13" s="270" t="s">
        <v>487</v>
      </c>
    </row>
    <row r="14" spans="1:16" ht="13.5" customHeight="1" x14ac:dyDescent="0.15">
      <c r="A14" s="248"/>
      <c r="B14" s="244"/>
      <c r="C14" s="244"/>
      <c r="D14" s="244"/>
      <c r="E14" s="244"/>
      <c r="F14" s="244"/>
      <c r="G14" s="1133" t="s">
        <v>488</v>
      </c>
      <c r="H14" s="1134"/>
      <c r="I14" s="1134"/>
      <c r="J14" s="1135"/>
      <c r="K14" s="267">
        <v>159729</v>
      </c>
      <c r="L14" s="268">
        <v>5370</v>
      </c>
      <c r="M14" s="269">
        <v>3652</v>
      </c>
      <c r="N14" s="270">
        <v>47</v>
      </c>
    </row>
    <row r="15" spans="1:16" ht="13.5" customHeight="1" x14ac:dyDescent="0.15">
      <c r="A15" s="248"/>
      <c r="B15" s="244"/>
      <c r="C15" s="244"/>
      <c r="D15" s="244"/>
      <c r="E15" s="244"/>
      <c r="F15" s="244"/>
      <c r="G15" s="1133" t="s">
        <v>489</v>
      </c>
      <c r="H15" s="1134"/>
      <c r="I15" s="1134"/>
      <c r="J15" s="1135"/>
      <c r="K15" s="267">
        <v>86239</v>
      </c>
      <c r="L15" s="268">
        <v>2899</v>
      </c>
      <c r="M15" s="269">
        <v>2134</v>
      </c>
      <c r="N15" s="270">
        <v>35.799999999999997</v>
      </c>
    </row>
    <row r="16" spans="1:16" x14ac:dyDescent="0.15">
      <c r="A16" s="248"/>
      <c r="B16" s="244"/>
      <c r="C16" s="244"/>
      <c r="D16" s="244"/>
      <c r="E16" s="244"/>
      <c r="F16" s="244"/>
      <c r="G16" s="1136" t="s">
        <v>490</v>
      </c>
      <c r="H16" s="1137"/>
      <c r="I16" s="1137"/>
      <c r="J16" s="1138"/>
      <c r="K16" s="268">
        <v>-253733</v>
      </c>
      <c r="L16" s="268">
        <v>-8530</v>
      </c>
      <c r="M16" s="269">
        <v>-9248</v>
      </c>
      <c r="N16" s="270">
        <v>-7.8</v>
      </c>
    </row>
    <row r="17" spans="1:16" x14ac:dyDescent="0.15">
      <c r="A17" s="248"/>
      <c r="B17" s="244"/>
      <c r="C17" s="244"/>
      <c r="D17" s="244"/>
      <c r="E17" s="244"/>
      <c r="F17" s="244"/>
      <c r="G17" s="1136" t="s">
        <v>170</v>
      </c>
      <c r="H17" s="1137"/>
      <c r="I17" s="1137"/>
      <c r="J17" s="1138"/>
      <c r="K17" s="268">
        <v>3278424</v>
      </c>
      <c r="L17" s="268">
        <v>110214</v>
      </c>
      <c r="M17" s="269">
        <v>98003</v>
      </c>
      <c r="N17" s="270">
        <v>12.5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30" t="s">
        <v>495</v>
      </c>
      <c r="H21" s="1131"/>
      <c r="I21" s="1131"/>
      <c r="J21" s="1132"/>
      <c r="K21" s="280">
        <v>9.2799999999999994</v>
      </c>
      <c r="L21" s="281">
        <v>9.39</v>
      </c>
      <c r="M21" s="282">
        <v>-0.11</v>
      </c>
      <c r="N21" s="249"/>
      <c r="O21" s="283"/>
      <c r="P21" s="279"/>
    </row>
    <row r="22" spans="1:16" s="284" customFormat="1" x14ac:dyDescent="0.15">
      <c r="A22" s="279"/>
      <c r="B22" s="249"/>
      <c r="C22" s="249"/>
      <c r="D22" s="249"/>
      <c r="E22" s="249"/>
      <c r="F22" s="249"/>
      <c r="G22" s="1130" t="s">
        <v>496</v>
      </c>
      <c r="H22" s="1131"/>
      <c r="I22" s="1131"/>
      <c r="J22" s="1132"/>
      <c r="K22" s="285">
        <v>99.1</v>
      </c>
      <c r="L22" s="286">
        <v>97</v>
      </c>
      <c r="M22" s="287">
        <v>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19" t="s">
        <v>477</v>
      </c>
      <c r="L30" s="254"/>
      <c r="M30" s="255" t="s">
        <v>478</v>
      </c>
      <c r="N30" s="256"/>
    </row>
    <row r="31" spans="1:16" x14ac:dyDescent="0.15">
      <c r="A31" s="248"/>
      <c r="B31" s="244"/>
      <c r="C31" s="244"/>
      <c r="D31" s="244"/>
      <c r="E31" s="244"/>
      <c r="F31" s="244"/>
      <c r="G31" s="257"/>
      <c r="H31" s="258"/>
      <c r="I31" s="258"/>
      <c r="J31" s="259"/>
      <c r="K31" s="1120"/>
      <c r="L31" s="260" t="s">
        <v>479</v>
      </c>
      <c r="M31" s="261" t="s">
        <v>480</v>
      </c>
      <c r="N31" s="262" t="s">
        <v>481</v>
      </c>
    </row>
    <row r="32" spans="1:16" ht="27" customHeight="1" x14ac:dyDescent="0.15">
      <c r="A32" s="248"/>
      <c r="B32" s="244"/>
      <c r="C32" s="244"/>
      <c r="D32" s="244"/>
      <c r="E32" s="244"/>
      <c r="F32" s="244"/>
      <c r="G32" s="1121" t="s">
        <v>499</v>
      </c>
      <c r="H32" s="1122"/>
      <c r="I32" s="1122"/>
      <c r="J32" s="1123"/>
      <c r="K32" s="294">
        <v>2719777</v>
      </c>
      <c r="L32" s="294">
        <v>91433</v>
      </c>
      <c r="M32" s="295">
        <v>64926</v>
      </c>
      <c r="N32" s="296">
        <v>40.799999999999997</v>
      </c>
    </row>
    <row r="33" spans="1:16" ht="13.5" customHeight="1" x14ac:dyDescent="0.15">
      <c r="A33" s="248"/>
      <c r="B33" s="244"/>
      <c r="C33" s="244"/>
      <c r="D33" s="244"/>
      <c r="E33" s="244"/>
      <c r="F33" s="244"/>
      <c r="G33" s="1121" t="s">
        <v>500</v>
      </c>
      <c r="H33" s="1122"/>
      <c r="I33" s="1122"/>
      <c r="J33" s="1123"/>
      <c r="K33" s="294" t="s">
        <v>487</v>
      </c>
      <c r="L33" s="294" t="s">
        <v>487</v>
      </c>
      <c r="M33" s="295" t="s">
        <v>487</v>
      </c>
      <c r="N33" s="296" t="s">
        <v>487</v>
      </c>
    </row>
    <row r="34" spans="1:16" ht="27" customHeight="1" x14ac:dyDescent="0.15">
      <c r="A34" s="248"/>
      <c r="B34" s="244"/>
      <c r="C34" s="244"/>
      <c r="D34" s="244"/>
      <c r="E34" s="244"/>
      <c r="F34" s="244"/>
      <c r="G34" s="1121" t="s">
        <v>501</v>
      </c>
      <c r="H34" s="1122"/>
      <c r="I34" s="1122"/>
      <c r="J34" s="1123"/>
      <c r="K34" s="294" t="s">
        <v>487</v>
      </c>
      <c r="L34" s="294" t="s">
        <v>487</v>
      </c>
      <c r="M34" s="295">
        <v>24</v>
      </c>
      <c r="N34" s="296" t="s">
        <v>487</v>
      </c>
    </row>
    <row r="35" spans="1:16" ht="27" customHeight="1" x14ac:dyDescent="0.15">
      <c r="A35" s="248"/>
      <c r="B35" s="244"/>
      <c r="C35" s="244"/>
      <c r="D35" s="244"/>
      <c r="E35" s="244"/>
      <c r="F35" s="244"/>
      <c r="G35" s="1121" t="s">
        <v>502</v>
      </c>
      <c r="H35" s="1122"/>
      <c r="I35" s="1122"/>
      <c r="J35" s="1123"/>
      <c r="K35" s="294">
        <v>435814</v>
      </c>
      <c r="L35" s="294">
        <v>14651</v>
      </c>
      <c r="M35" s="295">
        <v>18007</v>
      </c>
      <c r="N35" s="296">
        <v>-18.600000000000001</v>
      </c>
    </row>
    <row r="36" spans="1:16" ht="27" customHeight="1" x14ac:dyDescent="0.15">
      <c r="A36" s="248"/>
      <c r="B36" s="244"/>
      <c r="C36" s="244"/>
      <c r="D36" s="244"/>
      <c r="E36" s="244"/>
      <c r="F36" s="244"/>
      <c r="G36" s="1121" t="s">
        <v>503</v>
      </c>
      <c r="H36" s="1122"/>
      <c r="I36" s="1122"/>
      <c r="J36" s="1123"/>
      <c r="K36" s="294">
        <v>74994</v>
      </c>
      <c r="L36" s="294">
        <v>2521</v>
      </c>
      <c r="M36" s="295">
        <v>3275</v>
      </c>
      <c r="N36" s="296">
        <v>-23</v>
      </c>
    </row>
    <row r="37" spans="1:16" ht="13.5" customHeight="1" x14ac:dyDescent="0.15">
      <c r="A37" s="248"/>
      <c r="B37" s="244"/>
      <c r="C37" s="244"/>
      <c r="D37" s="244"/>
      <c r="E37" s="244"/>
      <c r="F37" s="244"/>
      <c r="G37" s="1121" t="s">
        <v>504</v>
      </c>
      <c r="H37" s="1122"/>
      <c r="I37" s="1122"/>
      <c r="J37" s="1123"/>
      <c r="K37" s="294" t="s">
        <v>487</v>
      </c>
      <c r="L37" s="294" t="s">
        <v>487</v>
      </c>
      <c r="M37" s="295">
        <v>1233</v>
      </c>
      <c r="N37" s="296" t="s">
        <v>487</v>
      </c>
    </row>
    <row r="38" spans="1:16" ht="27" customHeight="1" x14ac:dyDescent="0.15">
      <c r="A38" s="248"/>
      <c r="B38" s="244"/>
      <c r="C38" s="244"/>
      <c r="D38" s="244"/>
      <c r="E38" s="244"/>
      <c r="F38" s="244"/>
      <c r="G38" s="1124" t="s">
        <v>505</v>
      </c>
      <c r="H38" s="1125"/>
      <c r="I38" s="1125"/>
      <c r="J38" s="1126"/>
      <c r="K38" s="297">
        <v>19</v>
      </c>
      <c r="L38" s="297">
        <v>1</v>
      </c>
      <c r="M38" s="298">
        <v>9</v>
      </c>
      <c r="N38" s="299">
        <v>-88.9</v>
      </c>
      <c r="O38" s="293"/>
    </row>
    <row r="39" spans="1:16" x14ac:dyDescent="0.15">
      <c r="A39" s="248"/>
      <c r="B39" s="244"/>
      <c r="C39" s="244"/>
      <c r="D39" s="244"/>
      <c r="E39" s="244"/>
      <c r="F39" s="244"/>
      <c r="G39" s="1124" t="s">
        <v>506</v>
      </c>
      <c r="H39" s="1125"/>
      <c r="I39" s="1125"/>
      <c r="J39" s="1126"/>
      <c r="K39" s="300">
        <v>-11860</v>
      </c>
      <c r="L39" s="300">
        <v>-399</v>
      </c>
      <c r="M39" s="301">
        <v>-4280</v>
      </c>
      <c r="N39" s="302">
        <v>-90.7</v>
      </c>
      <c r="O39" s="293"/>
    </row>
    <row r="40" spans="1:16" ht="27" customHeight="1" x14ac:dyDescent="0.15">
      <c r="A40" s="248"/>
      <c r="B40" s="244"/>
      <c r="C40" s="244"/>
      <c r="D40" s="244"/>
      <c r="E40" s="244"/>
      <c r="F40" s="244"/>
      <c r="G40" s="1121" t="s">
        <v>507</v>
      </c>
      <c r="H40" s="1122"/>
      <c r="I40" s="1122"/>
      <c r="J40" s="1123"/>
      <c r="K40" s="300">
        <v>-2100031</v>
      </c>
      <c r="L40" s="300">
        <v>-70599</v>
      </c>
      <c r="M40" s="301">
        <v>-56807</v>
      </c>
      <c r="N40" s="302">
        <v>24.3</v>
      </c>
      <c r="O40" s="293"/>
    </row>
    <row r="41" spans="1:16" x14ac:dyDescent="0.15">
      <c r="A41" s="248"/>
      <c r="B41" s="244"/>
      <c r="C41" s="244"/>
      <c r="D41" s="244"/>
      <c r="E41" s="244"/>
      <c r="F41" s="244"/>
      <c r="G41" s="1127" t="s">
        <v>281</v>
      </c>
      <c r="H41" s="1128"/>
      <c r="I41" s="1128"/>
      <c r="J41" s="1129"/>
      <c r="K41" s="294">
        <v>1118713</v>
      </c>
      <c r="L41" s="300">
        <v>37609</v>
      </c>
      <c r="M41" s="301">
        <v>26387</v>
      </c>
      <c r="N41" s="302">
        <v>42.5</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14" t="s">
        <v>477</v>
      </c>
      <c r="J49" s="1116" t="s">
        <v>511</v>
      </c>
      <c r="K49" s="1117"/>
      <c r="L49" s="1117"/>
      <c r="M49" s="1117"/>
      <c r="N49" s="1118"/>
    </row>
    <row r="50" spans="1:14" x14ac:dyDescent="0.15">
      <c r="A50" s="248"/>
      <c r="B50" s="244"/>
      <c r="C50" s="244"/>
      <c r="D50" s="244"/>
      <c r="E50" s="244"/>
      <c r="F50" s="244"/>
      <c r="G50" s="312"/>
      <c r="H50" s="313"/>
      <c r="I50" s="1115"/>
      <c r="J50" s="314" t="s">
        <v>512</v>
      </c>
      <c r="K50" s="315" t="s">
        <v>513</v>
      </c>
      <c r="L50" s="316" t="s">
        <v>514</v>
      </c>
      <c r="M50" s="317" t="s">
        <v>515</v>
      </c>
      <c r="N50" s="318" t="s">
        <v>516</v>
      </c>
    </row>
    <row r="51" spans="1:14" x14ac:dyDescent="0.15">
      <c r="A51" s="248"/>
      <c r="B51" s="244"/>
      <c r="C51" s="244"/>
      <c r="D51" s="244"/>
      <c r="E51" s="244"/>
      <c r="F51" s="244"/>
      <c r="G51" s="310" t="s">
        <v>517</v>
      </c>
      <c r="H51" s="311"/>
      <c r="I51" s="319">
        <v>2549749</v>
      </c>
      <c r="J51" s="320">
        <v>80607</v>
      </c>
      <c r="K51" s="321">
        <v>40.1</v>
      </c>
      <c r="L51" s="322">
        <v>78670</v>
      </c>
      <c r="M51" s="323">
        <v>3.1</v>
      </c>
      <c r="N51" s="324">
        <v>37</v>
      </c>
    </row>
    <row r="52" spans="1:14" x14ac:dyDescent="0.15">
      <c r="A52" s="248"/>
      <c r="B52" s="244"/>
      <c r="C52" s="244"/>
      <c r="D52" s="244"/>
      <c r="E52" s="244"/>
      <c r="F52" s="244"/>
      <c r="G52" s="325"/>
      <c r="H52" s="326" t="s">
        <v>518</v>
      </c>
      <c r="I52" s="327">
        <v>976130</v>
      </c>
      <c r="J52" s="328">
        <v>30859</v>
      </c>
      <c r="K52" s="329">
        <v>-1.1000000000000001</v>
      </c>
      <c r="L52" s="330">
        <v>38094</v>
      </c>
      <c r="M52" s="331">
        <v>-7.3</v>
      </c>
      <c r="N52" s="332">
        <v>6.2</v>
      </c>
    </row>
    <row r="53" spans="1:14" x14ac:dyDescent="0.15">
      <c r="A53" s="248"/>
      <c r="B53" s="244"/>
      <c r="C53" s="244"/>
      <c r="D53" s="244"/>
      <c r="E53" s="244"/>
      <c r="F53" s="244"/>
      <c r="G53" s="310" t="s">
        <v>519</v>
      </c>
      <c r="H53" s="311"/>
      <c r="I53" s="319">
        <v>2443102</v>
      </c>
      <c r="J53" s="320">
        <v>78587</v>
      </c>
      <c r="K53" s="321">
        <v>-2.5</v>
      </c>
      <c r="L53" s="322">
        <v>67201</v>
      </c>
      <c r="M53" s="323">
        <v>-14.6</v>
      </c>
      <c r="N53" s="324">
        <v>12.1</v>
      </c>
    </row>
    <row r="54" spans="1:14" x14ac:dyDescent="0.15">
      <c r="A54" s="248"/>
      <c r="B54" s="244"/>
      <c r="C54" s="244"/>
      <c r="D54" s="244"/>
      <c r="E54" s="244"/>
      <c r="F54" s="244"/>
      <c r="G54" s="325"/>
      <c r="H54" s="326" t="s">
        <v>518</v>
      </c>
      <c r="I54" s="327">
        <v>670242</v>
      </c>
      <c r="J54" s="328">
        <v>21560</v>
      </c>
      <c r="K54" s="329">
        <v>-30.1</v>
      </c>
      <c r="L54" s="330">
        <v>35210</v>
      </c>
      <c r="M54" s="331">
        <v>-7.6</v>
      </c>
      <c r="N54" s="332">
        <v>-22.5</v>
      </c>
    </row>
    <row r="55" spans="1:14" x14ac:dyDescent="0.15">
      <c r="A55" s="248"/>
      <c r="B55" s="244"/>
      <c r="C55" s="244"/>
      <c r="D55" s="244"/>
      <c r="E55" s="244"/>
      <c r="F55" s="244"/>
      <c r="G55" s="310" t="s">
        <v>520</v>
      </c>
      <c r="H55" s="311"/>
      <c r="I55" s="319">
        <v>3283717</v>
      </c>
      <c r="J55" s="320">
        <v>107146</v>
      </c>
      <c r="K55" s="321">
        <v>36.299999999999997</v>
      </c>
      <c r="L55" s="322">
        <v>75709</v>
      </c>
      <c r="M55" s="323">
        <v>12.7</v>
      </c>
      <c r="N55" s="324">
        <v>23.6</v>
      </c>
    </row>
    <row r="56" spans="1:14" x14ac:dyDescent="0.15">
      <c r="A56" s="248"/>
      <c r="B56" s="244"/>
      <c r="C56" s="244"/>
      <c r="D56" s="244"/>
      <c r="E56" s="244"/>
      <c r="F56" s="244"/>
      <c r="G56" s="325"/>
      <c r="H56" s="326" t="s">
        <v>518</v>
      </c>
      <c r="I56" s="327">
        <v>814843</v>
      </c>
      <c r="J56" s="328">
        <v>26588</v>
      </c>
      <c r="K56" s="329">
        <v>23.3</v>
      </c>
      <c r="L56" s="330">
        <v>35212</v>
      </c>
      <c r="M56" s="331">
        <v>0</v>
      </c>
      <c r="N56" s="332">
        <v>23.3</v>
      </c>
    </row>
    <row r="57" spans="1:14" x14ac:dyDescent="0.15">
      <c r="A57" s="248"/>
      <c r="B57" s="244"/>
      <c r="C57" s="244"/>
      <c r="D57" s="244"/>
      <c r="E57" s="244"/>
      <c r="F57" s="244"/>
      <c r="G57" s="310" t="s">
        <v>521</v>
      </c>
      <c r="H57" s="311"/>
      <c r="I57" s="319">
        <v>1993196</v>
      </c>
      <c r="J57" s="320">
        <v>65734</v>
      </c>
      <c r="K57" s="321">
        <v>-38.700000000000003</v>
      </c>
      <c r="L57" s="322">
        <v>90961</v>
      </c>
      <c r="M57" s="323">
        <v>20.100000000000001</v>
      </c>
      <c r="N57" s="324">
        <v>-58.8</v>
      </c>
    </row>
    <row r="58" spans="1:14" x14ac:dyDescent="0.15">
      <c r="A58" s="248"/>
      <c r="B58" s="244"/>
      <c r="C58" s="244"/>
      <c r="D58" s="244"/>
      <c r="E58" s="244"/>
      <c r="F58" s="244"/>
      <c r="G58" s="325"/>
      <c r="H58" s="326" t="s">
        <v>518</v>
      </c>
      <c r="I58" s="327">
        <v>680002</v>
      </c>
      <c r="J58" s="328">
        <v>22426</v>
      </c>
      <c r="K58" s="329">
        <v>-15.7</v>
      </c>
      <c r="L58" s="330">
        <v>37720</v>
      </c>
      <c r="M58" s="331">
        <v>7.1</v>
      </c>
      <c r="N58" s="332">
        <v>-22.8</v>
      </c>
    </row>
    <row r="59" spans="1:14" x14ac:dyDescent="0.15">
      <c r="A59" s="248"/>
      <c r="B59" s="244"/>
      <c r="C59" s="244"/>
      <c r="D59" s="244"/>
      <c r="E59" s="244"/>
      <c r="F59" s="244"/>
      <c r="G59" s="310" t="s">
        <v>522</v>
      </c>
      <c r="H59" s="311"/>
      <c r="I59" s="319">
        <v>2102120</v>
      </c>
      <c r="J59" s="320">
        <v>70669</v>
      </c>
      <c r="K59" s="321">
        <v>7.5</v>
      </c>
      <c r="L59" s="322">
        <v>106614</v>
      </c>
      <c r="M59" s="323">
        <v>17.2</v>
      </c>
      <c r="N59" s="324">
        <v>-9.6999999999999993</v>
      </c>
    </row>
    <row r="60" spans="1:14" x14ac:dyDescent="0.15">
      <c r="A60" s="248"/>
      <c r="B60" s="244"/>
      <c r="C60" s="244"/>
      <c r="D60" s="244"/>
      <c r="E60" s="244"/>
      <c r="F60" s="244"/>
      <c r="G60" s="325"/>
      <c r="H60" s="326" t="s">
        <v>518</v>
      </c>
      <c r="I60" s="333">
        <v>492329</v>
      </c>
      <c r="J60" s="328">
        <v>16551</v>
      </c>
      <c r="K60" s="329">
        <v>-26.2</v>
      </c>
      <c r="L60" s="330">
        <v>45545</v>
      </c>
      <c r="M60" s="331">
        <v>20.7</v>
      </c>
      <c r="N60" s="332">
        <v>-46.9</v>
      </c>
    </row>
    <row r="61" spans="1:14" x14ac:dyDescent="0.15">
      <c r="A61" s="248"/>
      <c r="B61" s="244"/>
      <c r="C61" s="244"/>
      <c r="D61" s="244"/>
      <c r="E61" s="244"/>
      <c r="F61" s="244"/>
      <c r="G61" s="310" t="s">
        <v>523</v>
      </c>
      <c r="H61" s="334"/>
      <c r="I61" s="335">
        <v>2474377</v>
      </c>
      <c r="J61" s="336">
        <v>80549</v>
      </c>
      <c r="K61" s="337">
        <v>8.5</v>
      </c>
      <c r="L61" s="338">
        <v>83831</v>
      </c>
      <c r="M61" s="339">
        <v>7.7</v>
      </c>
      <c r="N61" s="324">
        <v>0.8</v>
      </c>
    </row>
    <row r="62" spans="1:14" x14ac:dyDescent="0.15">
      <c r="A62" s="248"/>
      <c r="B62" s="244"/>
      <c r="C62" s="244"/>
      <c r="D62" s="244"/>
      <c r="E62" s="244"/>
      <c r="F62" s="244"/>
      <c r="G62" s="325"/>
      <c r="H62" s="326" t="s">
        <v>518</v>
      </c>
      <c r="I62" s="327">
        <v>726709</v>
      </c>
      <c r="J62" s="328">
        <v>23597</v>
      </c>
      <c r="K62" s="329">
        <v>-10</v>
      </c>
      <c r="L62" s="330">
        <v>38356</v>
      </c>
      <c r="M62" s="331">
        <v>2.6</v>
      </c>
      <c r="N62" s="332">
        <v>-12.6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12.79</v>
      </c>
      <c r="G47" s="12">
        <v>17.53</v>
      </c>
      <c r="H47" s="12">
        <v>19.29</v>
      </c>
      <c r="I47" s="12">
        <v>19.25</v>
      </c>
      <c r="J47" s="13">
        <v>20.170000000000002</v>
      </c>
    </row>
    <row r="48" spans="2:10" ht="57.75" customHeight="1" x14ac:dyDescent="0.15">
      <c r="B48" s="14"/>
      <c r="C48" s="1141" t="s">
        <v>4</v>
      </c>
      <c r="D48" s="1141"/>
      <c r="E48" s="1142"/>
      <c r="F48" s="15">
        <v>8.73</v>
      </c>
      <c r="G48" s="16">
        <v>5.56</v>
      </c>
      <c r="H48" s="16">
        <v>6.09</v>
      </c>
      <c r="I48" s="16">
        <v>10.050000000000001</v>
      </c>
      <c r="J48" s="17">
        <v>7.74</v>
      </c>
    </row>
    <row r="49" spans="2:10" ht="57.75" customHeight="1" thickBot="1" x14ac:dyDescent="0.2">
      <c r="B49" s="18"/>
      <c r="C49" s="1143" t="s">
        <v>5</v>
      </c>
      <c r="D49" s="1143"/>
      <c r="E49" s="1144"/>
      <c r="F49" s="19">
        <v>10.39</v>
      </c>
      <c r="G49" s="20">
        <v>1.06</v>
      </c>
      <c r="H49" s="20">
        <v>1.85</v>
      </c>
      <c r="I49" s="20">
        <v>3.12</v>
      </c>
      <c r="J49" s="21">
        <v>8.56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530</v>
      </c>
      <c r="D34" s="1151"/>
      <c r="E34" s="1152"/>
      <c r="F34" s="32" t="s">
        <v>531</v>
      </c>
      <c r="G34" s="33">
        <v>0.03</v>
      </c>
      <c r="H34" s="33">
        <v>0.02</v>
      </c>
      <c r="I34" s="33">
        <v>0</v>
      </c>
      <c r="J34" s="34" t="s">
        <v>532</v>
      </c>
      <c r="K34" s="22"/>
      <c r="L34" s="22"/>
      <c r="M34" s="22"/>
      <c r="N34" s="22"/>
      <c r="O34" s="22"/>
      <c r="P34" s="22"/>
    </row>
    <row r="35" spans="1:16" ht="39" customHeight="1" x14ac:dyDescent="0.15">
      <c r="A35" s="22"/>
      <c r="B35" s="35"/>
      <c r="C35" s="1145" t="s">
        <v>533</v>
      </c>
      <c r="D35" s="1146"/>
      <c r="E35" s="1147"/>
      <c r="F35" s="36">
        <v>7.69</v>
      </c>
      <c r="G35" s="37">
        <v>8.81</v>
      </c>
      <c r="H35" s="37">
        <v>9.68</v>
      </c>
      <c r="I35" s="37">
        <v>9.8699999999999992</v>
      </c>
      <c r="J35" s="38">
        <v>9.91</v>
      </c>
      <c r="K35" s="22"/>
      <c r="L35" s="22"/>
      <c r="M35" s="22"/>
      <c r="N35" s="22"/>
      <c r="O35" s="22"/>
      <c r="P35" s="22"/>
    </row>
    <row r="36" spans="1:16" ht="39" customHeight="1" x14ac:dyDescent="0.15">
      <c r="A36" s="22"/>
      <c r="B36" s="35"/>
      <c r="C36" s="1145" t="s">
        <v>534</v>
      </c>
      <c r="D36" s="1146"/>
      <c r="E36" s="1147"/>
      <c r="F36" s="36">
        <v>8.65</v>
      </c>
      <c r="G36" s="37">
        <v>5.47</v>
      </c>
      <c r="H36" s="37">
        <v>7.81</v>
      </c>
      <c r="I36" s="37">
        <v>9.98</v>
      </c>
      <c r="J36" s="38">
        <v>7.68</v>
      </c>
      <c r="K36" s="22"/>
      <c r="L36" s="22"/>
      <c r="M36" s="22"/>
      <c r="N36" s="22"/>
      <c r="O36" s="22"/>
      <c r="P36" s="22"/>
    </row>
    <row r="37" spans="1:16" ht="39" customHeight="1" x14ac:dyDescent="0.15">
      <c r="A37" s="22"/>
      <c r="B37" s="35"/>
      <c r="C37" s="1145" t="s">
        <v>535</v>
      </c>
      <c r="D37" s="1146"/>
      <c r="E37" s="1147"/>
      <c r="F37" s="36">
        <v>0.69</v>
      </c>
      <c r="G37" s="37">
        <v>1.24</v>
      </c>
      <c r="H37" s="37">
        <v>1.56</v>
      </c>
      <c r="I37" s="37">
        <v>3.75</v>
      </c>
      <c r="J37" s="38">
        <v>4.87</v>
      </c>
      <c r="K37" s="22"/>
      <c r="L37" s="22"/>
      <c r="M37" s="22"/>
      <c r="N37" s="22"/>
      <c r="O37" s="22"/>
      <c r="P37" s="22"/>
    </row>
    <row r="38" spans="1:16" ht="39" customHeight="1" x14ac:dyDescent="0.15">
      <c r="A38" s="22"/>
      <c r="B38" s="35"/>
      <c r="C38" s="1145" t="s">
        <v>536</v>
      </c>
      <c r="D38" s="1146"/>
      <c r="E38" s="1147"/>
      <c r="F38" s="36">
        <v>0.99</v>
      </c>
      <c r="G38" s="37">
        <v>2.02</v>
      </c>
      <c r="H38" s="37">
        <v>3.13</v>
      </c>
      <c r="I38" s="37">
        <v>3.8</v>
      </c>
      <c r="J38" s="38">
        <v>4.28</v>
      </c>
      <c r="K38" s="22"/>
      <c r="L38" s="22"/>
      <c r="M38" s="22"/>
      <c r="N38" s="22"/>
      <c r="O38" s="22"/>
      <c r="P38" s="22"/>
    </row>
    <row r="39" spans="1:16" ht="39" customHeight="1" x14ac:dyDescent="0.15">
      <c r="A39" s="22"/>
      <c r="B39" s="35"/>
      <c r="C39" s="1145" t="s">
        <v>537</v>
      </c>
      <c r="D39" s="1146"/>
      <c r="E39" s="1147"/>
      <c r="F39" s="36">
        <v>0.35</v>
      </c>
      <c r="G39" s="37" t="s">
        <v>538</v>
      </c>
      <c r="H39" s="37">
        <v>1.66</v>
      </c>
      <c r="I39" s="37">
        <v>0.91</v>
      </c>
      <c r="J39" s="38">
        <v>2.09</v>
      </c>
      <c r="K39" s="22"/>
      <c r="L39" s="22"/>
      <c r="M39" s="22"/>
      <c r="N39" s="22"/>
      <c r="O39" s="22"/>
      <c r="P39" s="22"/>
    </row>
    <row r="40" spans="1:16" ht="39" customHeight="1" x14ac:dyDescent="0.15">
      <c r="A40" s="22"/>
      <c r="B40" s="35"/>
      <c r="C40" s="1145" t="s">
        <v>539</v>
      </c>
      <c r="D40" s="1146"/>
      <c r="E40" s="1147"/>
      <c r="F40" s="36">
        <v>0.09</v>
      </c>
      <c r="G40" s="37">
        <v>0.08</v>
      </c>
      <c r="H40" s="37">
        <v>0.06</v>
      </c>
      <c r="I40" s="37">
        <v>7.0000000000000007E-2</v>
      </c>
      <c r="J40" s="38">
        <v>0.16</v>
      </c>
      <c r="K40" s="22"/>
      <c r="L40" s="22"/>
      <c r="M40" s="22"/>
      <c r="N40" s="22"/>
      <c r="O40" s="22"/>
      <c r="P40" s="22"/>
    </row>
    <row r="41" spans="1:16" ht="39" customHeight="1" x14ac:dyDescent="0.15">
      <c r="A41" s="22"/>
      <c r="B41" s="35"/>
      <c r="C41" s="1145" t="s">
        <v>540</v>
      </c>
      <c r="D41" s="1146"/>
      <c r="E41" s="1147"/>
      <c r="F41" s="36">
        <v>0.02</v>
      </c>
      <c r="G41" s="37">
        <v>0.03</v>
      </c>
      <c r="H41" s="37">
        <v>0.01</v>
      </c>
      <c r="I41" s="37">
        <v>0.02</v>
      </c>
      <c r="J41" s="38">
        <v>0.09</v>
      </c>
      <c r="K41" s="22"/>
      <c r="L41" s="22"/>
      <c r="M41" s="22"/>
      <c r="N41" s="22"/>
      <c r="O41" s="22"/>
      <c r="P41" s="22"/>
    </row>
    <row r="42" spans="1:16" ht="39" customHeight="1" x14ac:dyDescent="0.15">
      <c r="A42" s="22"/>
      <c r="B42" s="39"/>
      <c r="C42" s="1145" t="s">
        <v>541</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542</v>
      </c>
      <c r="D43" s="1149"/>
      <c r="E43" s="1150"/>
      <c r="F43" s="41">
        <v>0.08</v>
      </c>
      <c r="G43" s="42">
        <v>0.08</v>
      </c>
      <c r="H43" s="42">
        <v>0.06</v>
      </c>
      <c r="I43" s="42">
        <v>0.06</v>
      </c>
      <c r="J43" s="43">
        <v>0.08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2361</v>
      </c>
      <c r="L45" s="60">
        <v>2436</v>
      </c>
      <c r="M45" s="60">
        <v>2476</v>
      </c>
      <c r="N45" s="60">
        <v>2510</v>
      </c>
      <c r="O45" s="61">
        <v>2720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63"/>
      <c r="C48" s="1164"/>
      <c r="D48" s="62"/>
      <c r="E48" s="1155" t="s">
        <v>15</v>
      </c>
      <c r="F48" s="1155"/>
      <c r="G48" s="1155"/>
      <c r="H48" s="1155"/>
      <c r="I48" s="1155"/>
      <c r="J48" s="1156"/>
      <c r="K48" s="63">
        <v>442</v>
      </c>
      <c r="L48" s="64">
        <v>449</v>
      </c>
      <c r="M48" s="64">
        <v>418</v>
      </c>
      <c r="N48" s="64">
        <v>442</v>
      </c>
      <c r="O48" s="65">
        <v>436</v>
      </c>
      <c r="P48" s="48"/>
      <c r="Q48" s="48"/>
      <c r="R48" s="48"/>
      <c r="S48" s="48"/>
      <c r="T48" s="48"/>
      <c r="U48" s="48"/>
    </row>
    <row r="49" spans="1:21" ht="30.75" customHeight="1" x14ac:dyDescent="0.15">
      <c r="A49" s="48"/>
      <c r="B49" s="1163"/>
      <c r="C49" s="1164"/>
      <c r="D49" s="62"/>
      <c r="E49" s="1155" t="s">
        <v>16</v>
      </c>
      <c r="F49" s="1155"/>
      <c r="G49" s="1155"/>
      <c r="H49" s="1155"/>
      <c r="I49" s="1155"/>
      <c r="J49" s="1156"/>
      <c r="K49" s="63">
        <v>268</v>
      </c>
      <c r="L49" s="64">
        <v>121</v>
      </c>
      <c r="M49" s="64">
        <v>84</v>
      </c>
      <c r="N49" s="64">
        <v>79</v>
      </c>
      <c r="O49" s="65">
        <v>75</v>
      </c>
      <c r="P49" s="48"/>
      <c r="Q49" s="48"/>
      <c r="R49" s="48"/>
      <c r="S49" s="48"/>
      <c r="T49" s="48"/>
      <c r="U49" s="48"/>
    </row>
    <row r="50" spans="1:21" ht="30.75" customHeight="1" x14ac:dyDescent="0.15">
      <c r="A50" s="48"/>
      <c r="B50" s="1163"/>
      <c r="C50" s="1164"/>
      <c r="D50" s="62"/>
      <c r="E50" s="1155" t="s">
        <v>17</v>
      </c>
      <c r="F50" s="1155"/>
      <c r="G50" s="1155"/>
      <c r="H50" s="1155"/>
      <c r="I50" s="1155"/>
      <c r="J50" s="1156"/>
      <c r="K50" s="63">
        <v>5</v>
      </c>
      <c r="L50" s="64">
        <v>6</v>
      </c>
      <c r="M50" s="64">
        <v>5</v>
      </c>
      <c r="N50" s="64">
        <v>6</v>
      </c>
      <c r="O50" s="65" t="s">
        <v>487</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487</v>
      </c>
      <c r="L51" s="64">
        <v>0</v>
      </c>
      <c r="M51" s="64">
        <v>0</v>
      </c>
      <c r="N51" s="64" t="s">
        <v>487</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1809</v>
      </c>
      <c r="L52" s="64">
        <v>1778</v>
      </c>
      <c r="M52" s="64">
        <v>1758</v>
      </c>
      <c r="N52" s="64">
        <v>1813</v>
      </c>
      <c r="O52" s="65">
        <v>2112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1267</v>
      </c>
      <c r="L53" s="69">
        <v>1234</v>
      </c>
      <c r="M53" s="69">
        <v>1225</v>
      </c>
      <c r="N53" s="69">
        <v>1224</v>
      </c>
      <c r="O53" s="70">
        <v>1119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石炭　圭一郎</cp:lastModifiedBy>
  <cp:lastPrinted>2017-02-08T06:48:14Z</cp:lastPrinted>
  <dcterms:created xsi:type="dcterms:W3CDTF">2016-02-15T02:20:13Z</dcterms:created>
  <dcterms:modified xsi:type="dcterms:W3CDTF">2017-03-13T05:21:08Z</dcterms:modified>
</cp:coreProperties>
</file>