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01 財政係\Ｒ７\09 財政状況資料\260304_【県市町村課〆312(木)】令和６年度財政状況資料集の作成について\06_再提出\"/>
    </mc:Choice>
  </mc:AlternateContent>
  <xr:revisionPtr revIDLastSave="0" documentId="13_ncr:1_{14044450-AD93-4B5E-B653-BC4F253E8FEC}"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O36" i="10"/>
  <c r="BE36" i="10"/>
  <c r="CO35" i="10"/>
  <c r="BE35" i="10"/>
  <c r="CO34" i="10"/>
  <c r="BW34" i="10"/>
  <c r="BW35" i="10" s="1"/>
  <c r="BW36" i="10" s="1"/>
  <c r="BW37" i="10" s="1"/>
  <c r="BW38" i="10" s="1"/>
  <c r="BW39" i="10" s="1"/>
  <c r="C34" i="10"/>
  <c r="C35" i="10" l="1"/>
  <c r="C36" i="10" s="1"/>
  <c r="C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<sst xmlns="http://schemas.openxmlformats.org/spreadsheetml/2006/main" count="1130" uniqueCount="566">
  <si>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</si>
  <si>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</si>
  <si>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</si>
  <si>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</si>
  <si>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</si>
  <si>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</si>
  <si>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</si>
  <si>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</si>
  <si>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</si>
  <si>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</si>
  <si>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</si>
  <si>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</si>
  <si>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</si>
  <si>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</si>
  <si>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</si>
  <si>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</si>
  <si>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</si>
  <si>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</si>
  <si>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</si>
  <si>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</si>
  <si>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</si>
  <si>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</si>
  <si>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</si>
  <si>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</si>
  <si>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</si>
  <si>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</si>
  <si>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</si>
  <si>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</si>
  <si>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</si>
  <si>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</si>
  <si>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</si>
  <si>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</si>
  <si>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</si>
  <si>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</si>
  <si>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</si>
  <si>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</si>
  <si>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</si>
  <si>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</si>
  <si>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</si>
  <si>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</si>
  <si>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</si>
  <si>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</si>
  <si>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</si>
  <si>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</si>
  <si>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</si>
  <si>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</si>
  <si>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</si>
  <si>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</si>
  <si>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</si>
  <si>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</si>
  <si>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</si>
  <si>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</si>
  <si>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</si>
  <si>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</si>
  <si>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</si>
  <si>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</si>
  <si>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</si>
  <si>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</si>
  <si>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</si>
  <si>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</si>
  <si>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</si>
  <si>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</si>
  <si>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</si>
  <si>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</si>
  <si>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</si>
  <si>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</si>
  <si>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</si>
  <si>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</si>
  <si>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</si>
  <si>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</si>
  <si>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</si>
  <si>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</si>
  <si>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</si>
  <si>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</si>
  <si>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</si>
  <si>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</si>
  <si>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</si>
  <si>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</si>
  <si>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</si>
  <si>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</si>
  <si>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</si>
  <si>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</si>
  <si>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</si>
  <si>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</si>
  <si>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</si>
  <si>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</si>
  <si>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</si>
  <si>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</si>
  <si>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</si>
  <si>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</si>
  <si>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</si>
  <si>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</si>
  <si>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</si>
  <si>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</si>
  <si>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</si>
  <si>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</si>
  <si>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</si>
  <si>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</si>
  <si>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</si>
  <si>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</si>
  <si>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</si>
  <si>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</si>
  <si>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</si>
  <si>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</si>
  <si>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</si>
  <si>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</si>
  <si>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</si>
  <si>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</si>
  <si>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</si>
  <si>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</si>
  <si>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</si>
  <si>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</si>
  <si>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</si>
  <si>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</si>
  <si>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</si>
  <si>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</si>
  <si>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</si>
  <si>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</si>
  <si>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</si>
  <si>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</si>
  <si>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</si>
  <si>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</si>
  <si>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</si>
  <si>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</si>
  <si>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</si>
  <si>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</si>
  <si>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</si>
  <si>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</si>
  <si>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</si>
  <si>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</si>
  <si>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</si>
  <si>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</si>
  <si>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</si>
  <si>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</si>
  <si>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</si>
  <si>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</si>
  <si>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</si>
  <si>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</si>
  <si>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</si>
  <si>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</si>
  <si>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</si>
  <si>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</si>
  <si>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</si>
  <si>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</si>
  <si>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-3.0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</si>
  <si>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</si>
  <si>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</si>
  <si>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</si>
  <si>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</si>
  <si>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</si>
  <si>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</si>
  <si>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</si>
  <si>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</si>
  <si>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</si>
  <si>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</si>
  <si>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</si>
  <si>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</si>
  <si>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</si>
  <si>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</si>
  <si>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</si>
  <si>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</si>
  <si>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</si>
  <si>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</si>
  <si>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</si>
  <si>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</si>
  <si>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</si>
  <si>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</si>
  <si>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</si>
  <si>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</si>
  <si>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</si>
  <si>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</si>
  <si>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</si>
  <si>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</si>
  <si>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</si>
  <si>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</si>
  <si>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</si>
  <si>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</si>
  <si>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</si>
  <si>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</si>
  <si>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</si>
  <si>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</si>
  <si>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</si>
  <si>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</si>
  <si>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</si>
  <si>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</si>
  <si>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</si>
  <si>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</si>
  <si>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</si>
  <si>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</si>
  <si>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</si>
  <si>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</si>
  <si>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</si>
  <si>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</si>
  <si>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</si>
  <si>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</si>
  <si>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</si>
  <si>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</si>
  <si>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</si>
  <si>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</si>
  <si>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</si>
  <si>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</si>
  <si>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</si>
  <si>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</si>
  <si>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熊本県上天草市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</si>
  <si>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</si>
  <si>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</si>
  <si>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</si>
  <si>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</si>
  <si>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</si>
  <si>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</si>
  <si>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</si>
  <si>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</si>
  <si>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</si>
  <si>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</si>
  <si>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</si>
  <si>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</si>
  <si>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</si>
  <si>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</si>
  <si>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</si>
  <si>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</si>
  <si>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</si>
  <si>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</si>
  <si>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</si>
  <si>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</si>
  <si>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</si>
  <si>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</si>
  <si>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</si>
  <si>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</si>
  <si>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</si>
  <si>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</si>
  <si>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</si>
  <si>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</si>
  <si>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</si>
  <si>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</si>
  <si>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</si>
  <si>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</si>
  <si>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</si>
  <si>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</si>
  <si>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</si>
  <si>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</si>
  <si>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</si>
  <si>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</si>
  <si>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</si>
  <si>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</si>
  <si>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</si>
  <si>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</si>
  <si>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</si>
  <si>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</si>
  <si>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</si>
  <si>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</si>
  <si>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</si>
  <si>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</si>
  <si>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</si>
  <si>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</si>
  <si>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</si>
  <si>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</si>
  <si>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</si>
  <si>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</si>
  <si>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</si>
  <si>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</si>
  <si>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</si>
  <si>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</si>
  <si>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</si>
  <si>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</si>
  <si>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</si>
  <si>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</si>
  <si>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</si>
  <si>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</si>
  <si>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</si>
  <si>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</si>
  <si>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</si>
  <si>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</si>
  <si>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</si>
  <si>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</si>
  <si>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</si>
  <si>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</si>
  <si>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</si>
  <si>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</si>
  <si>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</si>
  <si>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</si>
  <si>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</si>
  <si>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</si>
  <si>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</si>
  <si>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</si>
  <si>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</si>
  <si>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</si>
  <si>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</si>
  <si>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</si>
  <si>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</si>
  <si>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</si>
  <si>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</si>
  <si>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</si>
  <si>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</si>
  <si>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</si>
  <si>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</si>
  <si>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</si>
  <si>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</si>
  <si>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</si>
  <si>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</si>
  <si>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</si>
  <si>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</si>
  <si>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</si>
  <si>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</si>
  <si>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</si>
  <si>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</si>
  <si>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</si>
  <si>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</si>
  <si>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</si>
  <si>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</si>
  <si>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</si>
  <si>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</si>
  <si>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</si>
  <si>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</si>
  <si>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</si>
  <si>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</si>
  <si>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</si>
  <si>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</si>
  <si>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</si>
  <si>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</si>
  <si>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</si>
  <si>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</si>
  <si>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</si>
  <si>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</si>
  <si>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</si>
  <si>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</si>
  <si>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</si>
  <si>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</si>
  <si>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</si>
  <si>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</si>
  <si>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</si>
  <si>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</si>
  <si>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</si>
  <si>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</si>
  <si>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</si>
  <si>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</si>
  <si>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</si>
  <si>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</si>
  <si>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</si>
  <si>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</si>
  <si>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</si>
  <si>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</si>
  <si>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</si>
  <si>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</si>
  <si>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</si>
  <si>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</si>
  <si>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</si>
  <si>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</si>
  <si>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</si>
  <si>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</si>
  <si>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</si>
  <si>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</si>
  <si>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</si>
  <si>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</si>
  <si>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</si>
  <si>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熊本県上天草市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</si>
  <si>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</si>
  <si>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</si>
  <si>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</si>
  <si>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</si>
  <si>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</si>
  <si>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</si>
  <si>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</si>
  <si>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</si>
  <si>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</si>
  <si>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</si>
  <si>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</si>
  <si>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</si>
  <si>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</si>
  <si>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</si>
  <si>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</si>
  <si>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</si>
  <si>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</si>
  <si>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</si>
  <si>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</si>
  <si>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</si>
  <si>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</si>
  <si>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</si>
  <si>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</si>
  <si>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</si>
  <si>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</si>
  <si>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</si>
  <si>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</si>
  <si>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</si>
  <si>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</si>
  <si>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</si>
  <si>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</si>
  <si>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</si>
  <si>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</si>
  <si>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</si>
  <si>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</si>
  <si>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</si>
  <si>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</si>
  <si>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</si>
  <si>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</si>
  <si>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</si>
  <si>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</si>
  <si>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</si>
  <si>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</si>
  <si>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</si>
  <si>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</si>
  <si>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</si>
  <si>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</si>
  <si>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</si>
  <si>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</si>
  <si>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</si>
  <si>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</si>
  <si>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</si>
  <si>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</si>
  <si>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</si>
  <si>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</si>
  <si>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</si>
  <si>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</si>
  <si>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</si>
  <si>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</si>
  <si>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</si>
  <si>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</si>
  <si>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</si>
  <si>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</si>
  <si>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</si>
  <si>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</si>
  <si>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</si>
  <si>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</si>
  <si>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</si>
  <si>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</si>
  <si>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</si>
  <si>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</si>
  <si>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</si>
  <si>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</si>
  <si>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</si>
  <si>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</si>
  <si>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</si>
  <si>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</si>
  <si>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</si>
  <si>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</si>
  <si>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</si>
  <si>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</si>
  <si>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</si>
  <si>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</si>
  <si>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</si>
  <si>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</si>
  <si>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</si>
  <si>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</si>
  <si>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</si>
  <si>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</si>
  <si>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</si>
  <si>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</si>
  <si>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</si>
  <si>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</si>
  <si>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</si>
  <si>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</si>
  <si>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</si>
  <si>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</si>
  <si>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</si>
  <si>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</si>
  <si>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</si>
  <si>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</si>
  <si>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</si>
  <si>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</si>
  <si>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</si>
  <si>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</si>
  <si>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</si>
  <si>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</si>
  <si>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</si>
  <si>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</si>
  <si>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</si>
  <si>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</si>
  <si>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</si>
  <si>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</si>
  <si>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</si>
  <si>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</si>
  <si>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</si>
  <si>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</si>
  <si>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</si>
  <si>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</si>
  <si>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</si>
  <si>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</si>
  <si>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</si>
  <si>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</si>
  <si>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</si>
  <si>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</si>
  <si>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</si>
  <si>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</si>
  <si>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</si>
  <si>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</si>
  <si>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</si>
  <si>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</si>
  <si>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</si>
  <si>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</si>
  <si>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</si>
  <si>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</si>
  <si>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</si>
  <si>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</si>
  <si>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</si>
  <si>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</si>
  <si>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</si>
  <si>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</si>
  <si>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</si>
  <si>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</si>
  <si>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</si>
  <si>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</si>
  <si>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</si>
  <si>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</si>
  <si>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</si>
  <si>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</si>
  <si>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</si>
  <si>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</si>
  <si>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</si>
  <si>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</si>
  <si>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</si>
  <si>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</si>
  <si>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</si>
  <si>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</si>
  <si>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</si>
  <si>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</si>
  <si>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</si>
  <si>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</si>
  <si>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</si>
  <si>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</si>
  <si>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</si>
  <si>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</si>
  <si>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</si>
  <si>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</si>
  <si>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</si>
  <si>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</si>
  <si>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</si>
  <si>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</si>
  <si>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</si>
  <si>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</si>
  <si>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</si>
  <si>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</si>
  <si>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</si>
  <si>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</si>
  <si>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</si>
  <si>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</si>
  <si>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</si>
  <si>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2.65</t>
  </si>
  <si>
    <t>▲ 0.32</t>
  </si>
  <si>
    <t>▲ 1.48</t>
  </si>
  <si>
    <t>病院事業会計</t>
  </si>
  <si>
    <t>水道事業会計</t>
  </si>
  <si>
    <t>一般会計</t>
  </si>
  <si>
    <t>国民健康保険（事業勘定）特別会計</t>
  </si>
  <si>
    <t>介護保険特別会計</t>
  </si>
  <si>
    <t>下水道事業会計</t>
  </si>
  <si>
    <t>電気事業特別会計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</si>
  <si>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</si>
  <si>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</si>
  <si>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</si>
  <si>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</si>
  <si>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</si>
  <si>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</si>
  <si>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</si>
  <si>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</si>
  <si>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</si>
  <si>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</si>
  <si>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</si>
  <si>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</si>
  <si>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</si>
  <si>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</si>
  <si>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22" eb="24">
      <t>トクベツ</t>
    </rPh>
    <rPh sb="24" eb="26">
      <t>カイケイ</t>
    </rPh>
    <phoneticPr fontId="2"/>
  </si>
  <si>
    <t>上天草さんぱーる</t>
    <rPh sb="0" eb="3">
      <t>カミアマクサ</t>
    </rPh>
    <phoneticPr fontId="2"/>
  </si>
  <si>
    <t>ふるさと応援基金</t>
  </si>
  <si>
    <t>公共施設マネジメント基金</t>
  </si>
  <si>
    <t>地域振興基金</t>
  </si>
  <si>
    <t>地域福祉基金</t>
  </si>
  <si>
    <t>奨学基金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</si>
</sst>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2B7E-4748-ACB3-0717C348801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90484</c:v>
                </c:pt>
                <c:pt idx="1">
                  <c:v>121035</c:v>
                </c:pt>
                <c:pt idx="2">
                  <c:v>110327</c:v>
                </c:pt>
                <c:pt idx="3">
                  <c:v>140797</c:v>
                </c:pt>
                <c:pt idx="4">
                  <c:v>151569</c:v>
                </c:pt>
              </c:numCache>
            </c:numRef>
          </c:val>
          <c:smooth val="0"/>
          <c:extLst>
            <c:ext xmlns:c16="http://schemas.microsoft.com/office/drawing/2014/chart" uri="{C3380CC4-5D6E-409C-BE32-E72D297353CC}">
              <c16:uniqueId val="{00000001-2B7E-4748-ACB3-0717C348801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7.78</c:v>
                </c:pt>
                <c:pt idx="1">
                  <c:v>8.8699999999999992</c:v>
                </c:pt>
                <c:pt idx="2">
                  <c:v>9.65</c:v>
                </c:pt>
                <c:pt idx="3">
                  <c:v>8.41</c:v>
                </c:pt>
                <c:pt idx="4">
                  <c:v>6.83</c:v>
                </c:pt>
              </c:numCache>
            </c:numRef>
          </c:val>
          <c:extLst>
            <c:ext xmlns:c16="http://schemas.microsoft.com/office/drawing/2014/chart" uri="{C3380CC4-5D6E-409C-BE32-E72D297353CC}">
              <c16:uniqueId val="{00000000-4BBA-45E9-9BD3-9F15E62A19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26.18</c:v>
                </c:pt>
                <c:pt idx="1">
                  <c:v>33.25</c:v>
                </c:pt>
                <c:pt idx="2">
                  <c:v>38.67</c:v>
                </c:pt>
                <c:pt idx="3">
                  <c:v>39.33</c:v>
                </c:pt>
                <c:pt idx="4">
                  <c:v>39.06</c:v>
                </c:pt>
              </c:numCache>
            </c:numRef>
          </c:val>
          <c:extLst>
            <c:ext xmlns:c16="http://schemas.microsoft.com/office/drawing/2014/chart" uri="{C3380CC4-5D6E-409C-BE32-E72D297353CC}">
              <c16:uniqueId val="{00000001-4BBA-45E9-9BD3-9F15E62A19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-2.65</c:v>
                </c:pt>
                <c:pt idx="1">
                  <c:v>9.8000000000000007</c:v>
                </c:pt>
                <c:pt idx="2">
                  <c:v>5.13</c:v>
                </c:pt>
                <c:pt idx="3">
                  <c:v>-0.32</c:v>
                </c:pt>
                <c:pt idx="4">
                  <c:v>-1.48</c:v>
                </c:pt>
              </c:numCache>
            </c:numRef>
          </c:val>
          <c:smooth val="0"/>
          <c:extLst>
            <c:ext xmlns:c16="http://schemas.microsoft.com/office/drawing/2014/chart" uri="{C3380CC4-5D6E-409C-BE32-E72D297353CC}">
              <c16:uniqueId val="{00000002-4BBA-45E9-9BD3-9F15E62A19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0.09</c:v>
                </c:pt>
                <c:pt idx="2">
                  <c:v>#N/A</c:v>
                </c:pt>
                <c:pt idx="3">
                  <c:v>7.0000000000000007E-2</c:v>
                </c:pt>
                <c:pt idx="4">
                  <c:v>#N/A</c:v>
                </c:pt>
                <c:pt idx="5">
                  <c:v>0.13</c:v>
                </c:pt>
                <c:pt idx="6">
                  <c:v>#N/A</c:v>
                </c:pt>
                <c:pt idx="7">
                  <c:v>0.11</c:v>
                </c:pt>
                <c:pt idx="8">
                  <c:v>#N/A</c:v>
                </c:pt>
                <c:pt idx="9">
                  <c:v>0.02</c:v>
                </c:pt>
              </c:numCache>
            </c:numRef>
          </c:val>
          <c:extLst>
            <c:ext xmlns:c16="http://schemas.microsoft.com/office/drawing/2014/chart" uri="{C3380CC4-5D6E-409C-BE32-E72D297353CC}">
              <c16:uniqueId val="{00000000-4A53-4E70-8282-20A8A0274A3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53-4E70-8282-20A8A0274A33}"/>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0.11</c:v>
                </c:pt>
                <c:pt idx="2">
                  <c:v>#N/A</c:v>
                </c:pt>
                <c:pt idx="3">
                  <c:v>0.08</c:v>
                </c:pt>
                <c:pt idx="4">
                  <c:v>#N/A</c:v>
                </c:pt>
                <c:pt idx="5">
                  <c:v>0.11</c:v>
                </c:pt>
                <c:pt idx="6">
                  <c:v>#N/A</c:v>
                </c:pt>
                <c:pt idx="7">
                  <c:v>0.12</c:v>
                </c:pt>
                <c:pt idx="8">
                  <c:v>#N/A</c:v>
                </c:pt>
                <c:pt idx="9">
                  <c:v>0.12</c:v>
                </c:pt>
              </c:numCache>
            </c:numRef>
          </c:val>
          <c:extLst>
            <c:ext xmlns:c16="http://schemas.microsoft.com/office/drawing/2014/chart" uri="{C3380CC4-5D6E-409C-BE32-E72D297353CC}">
              <c16:uniqueId val="{00000002-4A53-4E70-8282-20A8A0274A33}"/>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0.52</c:v>
                </c:pt>
                <c:pt idx="2">
                  <c:v>#N/A</c:v>
                </c:pt>
                <c:pt idx="3">
                  <c:v>0.53</c:v>
                </c:pt>
                <c:pt idx="4">
                  <c:v>#N/A</c:v>
                </c:pt>
                <c:pt idx="5">
                  <c:v>0.67</c:v>
                </c:pt>
                <c:pt idx="6">
                  <c:v>#N/A</c:v>
                </c:pt>
                <c:pt idx="7">
                  <c:v>0.71</c:v>
                </c:pt>
                <c:pt idx="8">
                  <c:v>#N/A</c:v>
                </c:pt>
                <c:pt idx="9">
                  <c:v>0.67</c:v>
                </c:pt>
              </c:numCache>
            </c:numRef>
          </c:val>
          <c:extLst>
            <c:ext xmlns:c16="http://schemas.microsoft.com/office/drawing/2014/chart" uri="{C3380CC4-5D6E-409C-BE32-E72D297353CC}">
              <c16:uniqueId val="{00000003-4A53-4E70-8282-20A8A0274A33}"/>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0.47</c:v>
                </c:pt>
                <c:pt idx="2">
                  <c:v>#N/A</c:v>
                </c:pt>
                <c:pt idx="3">
                  <c:v>0.67</c:v>
                </c:pt>
                <c:pt idx="4">
                  <c:v>#N/A</c:v>
                </c:pt>
                <c:pt idx="5">
                  <c:v>0.83</c:v>
                </c:pt>
                <c:pt idx="6">
                  <c:v>#N/A</c:v>
                </c:pt>
                <c:pt idx="7">
                  <c:v>0.77</c:v>
                </c:pt>
                <c:pt idx="8">
                  <c:v>#N/A</c:v>
                </c:pt>
                <c:pt idx="9">
                  <c:v>0.87</c:v>
                </c:pt>
              </c:numCache>
            </c:numRef>
          </c:val>
          <c:extLst>
            <c:ext xmlns:c16="http://schemas.microsoft.com/office/drawing/2014/chart" uri="{C3380CC4-5D6E-409C-BE32-E72D297353CC}">
              <c16:uniqueId val="{00000004-4A53-4E70-8282-20A8A0274A3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0.79</c:v>
                </c:pt>
                <c:pt idx="2">
                  <c:v>#N/A</c:v>
                </c:pt>
                <c:pt idx="3">
                  <c:v>1.82</c:v>
                </c:pt>
                <c:pt idx="4">
                  <c:v>#N/A</c:v>
                </c:pt>
                <c:pt idx="5">
                  <c:v>2.5299999999999998</c:v>
                </c:pt>
                <c:pt idx="6">
                  <c:v>#N/A</c:v>
                </c:pt>
                <c:pt idx="7">
                  <c:v>3.06</c:v>
                </c:pt>
                <c:pt idx="8">
                  <c:v>#N/A</c:v>
                </c:pt>
                <c:pt idx="9">
                  <c:v>2.16</c:v>
                </c:pt>
              </c:numCache>
            </c:numRef>
          </c:val>
          <c:extLst>
            <c:ext xmlns:c16="http://schemas.microsoft.com/office/drawing/2014/chart" uri="{C3380CC4-5D6E-409C-BE32-E72D297353CC}">
              <c16:uniqueId val="{00000005-4A53-4E70-8282-20A8A0274A33}"/>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6.25</c:v>
                </c:pt>
                <c:pt idx="2">
                  <c:v>#N/A</c:v>
                </c:pt>
                <c:pt idx="3">
                  <c:v>6.09</c:v>
                </c:pt>
                <c:pt idx="4">
                  <c:v>#N/A</c:v>
                </c:pt>
                <c:pt idx="5">
                  <c:v>5.67</c:v>
                </c:pt>
                <c:pt idx="6">
                  <c:v>#N/A</c:v>
                </c:pt>
                <c:pt idx="7">
                  <c:v>5.26</c:v>
                </c:pt>
                <c:pt idx="8">
                  <c:v>#N/A</c:v>
                </c:pt>
                <c:pt idx="9">
                  <c:v>4.75</c:v>
                </c:pt>
              </c:numCache>
            </c:numRef>
          </c:val>
          <c:extLst>
            <c:ext xmlns:c16="http://schemas.microsoft.com/office/drawing/2014/chart" uri="{C3380CC4-5D6E-409C-BE32-E72D297353CC}">
              <c16:uniqueId val="{00000006-4A53-4E70-8282-20A8A0274A33}"/>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7.68</c:v>
                </c:pt>
                <c:pt idx="2">
                  <c:v>#N/A</c:v>
                </c:pt>
                <c:pt idx="3">
                  <c:v>8.8000000000000007</c:v>
                </c:pt>
                <c:pt idx="4">
                  <c:v>#N/A</c:v>
                </c:pt>
                <c:pt idx="5">
                  <c:v>9.51</c:v>
                </c:pt>
                <c:pt idx="6">
                  <c:v>#N/A</c:v>
                </c:pt>
                <c:pt idx="7">
                  <c:v>8.2899999999999991</c:v>
                </c:pt>
                <c:pt idx="8">
                  <c:v>#N/A</c:v>
                </c:pt>
                <c:pt idx="9">
                  <c:v>6.79</c:v>
                </c:pt>
              </c:numCache>
            </c:numRef>
          </c:val>
          <c:extLst>
            <c:ext xmlns:c16="http://schemas.microsoft.com/office/drawing/2014/chart" uri="{C3380CC4-5D6E-409C-BE32-E72D297353CC}">
              <c16:uniqueId val="{00000007-4A53-4E70-8282-20A8A0274A3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13.87</c:v>
                </c:pt>
                <c:pt idx="2">
                  <c:v>#N/A</c:v>
                </c:pt>
                <c:pt idx="3">
                  <c:v>12.73</c:v>
                </c:pt>
                <c:pt idx="4">
                  <c:v>#N/A</c:v>
                </c:pt>
                <c:pt idx="5">
                  <c:v>11.76</c:v>
                </c:pt>
                <c:pt idx="6">
                  <c:v>#N/A</c:v>
                </c:pt>
                <c:pt idx="7">
                  <c:v>12.1</c:v>
                </c:pt>
                <c:pt idx="8">
                  <c:v>#N/A</c:v>
                </c:pt>
                <c:pt idx="9">
                  <c:v>11.8</c:v>
                </c:pt>
              </c:numCache>
            </c:numRef>
          </c:val>
          <c:extLst>
            <c:ext xmlns:c16="http://schemas.microsoft.com/office/drawing/2014/chart" uri="{C3380CC4-5D6E-409C-BE32-E72D297353CC}">
              <c16:uniqueId val="{00000008-4A53-4E70-8282-20A8A0274A33}"/>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6.56</c:v>
                </c:pt>
                <c:pt idx="2">
                  <c:v>#N/A</c:v>
                </c:pt>
                <c:pt idx="3">
                  <c:v>10.77</c:v>
                </c:pt>
                <c:pt idx="4">
                  <c:v>#N/A</c:v>
                </c:pt>
                <c:pt idx="5">
                  <c:v>14.21</c:v>
                </c:pt>
                <c:pt idx="6">
                  <c:v>#N/A</c:v>
                </c:pt>
                <c:pt idx="7">
                  <c:v>16.46</c:v>
                </c:pt>
                <c:pt idx="8">
                  <c:v>#N/A</c:v>
                </c:pt>
                <c:pt idx="9">
                  <c:v>14.72</c:v>
                </c:pt>
              </c:numCache>
            </c:numRef>
          </c:val>
          <c:extLst>
            <c:ext xmlns:c16="http://schemas.microsoft.com/office/drawing/2014/chart" uri="{C3380CC4-5D6E-409C-BE32-E72D297353CC}">
              <c16:uniqueId val="{00000009-4A53-4E70-8282-20A8A0274A3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1717</c:v>
                </c:pt>
                <c:pt idx="5">
                  <c:v>1855</c:v>
                </c:pt>
                <c:pt idx="8">
                  <c:v>1827</c:v>
                </c:pt>
                <c:pt idx="11">
                  <c:v>1869</c:v>
                </c:pt>
                <c:pt idx="14">
                  <c:v>1863</c:v>
                </c:pt>
              </c:numCache>
            </c:numRef>
          </c:val>
          <c:extLst>
            <c:ext xmlns:c16="http://schemas.microsoft.com/office/drawing/2014/chart" uri="{C3380CC4-5D6E-409C-BE32-E72D297353CC}">
              <c16:uniqueId val="{00000000-9E30-47F3-B681-D9A6411F161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E30-47F3-B681-D9A6411F161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E30-47F3-B681-D9A6411F161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E30-47F3-B681-D9A6411F161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459</c:v>
                </c:pt>
                <c:pt idx="3">
                  <c:v>421</c:v>
                </c:pt>
                <c:pt idx="6">
                  <c:v>456</c:v>
                </c:pt>
                <c:pt idx="9">
                  <c:v>461</c:v>
                </c:pt>
                <c:pt idx="12">
                  <c:v>443</c:v>
                </c:pt>
              </c:numCache>
            </c:numRef>
          </c:val>
          <c:extLst>
            <c:ext xmlns:c16="http://schemas.microsoft.com/office/drawing/2014/chart" uri="{C3380CC4-5D6E-409C-BE32-E72D297353CC}">
              <c16:uniqueId val="{00000004-9E30-47F3-B681-D9A6411F161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E30-47F3-B681-D9A6411F161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E30-47F3-B681-D9A6411F161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2269</c:v>
                </c:pt>
                <c:pt idx="3">
                  <c:v>2396</c:v>
                </c:pt>
                <c:pt idx="6">
                  <c:v>2471</c:v>
                </c:pt>
                <c:pt idx="9">
                  <c:v>2450</c:v>
                </c:pt>
                <c:pt idx="12">
                  <c:v>2391</c:v>
                </c:pt>
              </c:numCache>
            </c:numRef>
          </c:val>
          <c:extLst>
            <c:ext xmlns:c16="http://schemas.microsoft.com/office/drawing/2014/chart" uri="{C3380CC4-5D6E-409C-BE32-E72D297353CC}">
              <c16:uniqueId val="{00000007-9E30-47F3-B681-D9A6411F161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1011</c:v>
                </c:pt>
                <c:pt idx="2">
                  <c:v>#N/A</c:v>
                </c:pt>
                <c:pt idx="3">
                  <c:v>#N/A</c:v>
                </c:pt>
                <c:pt idx="4">
                  <c:v>962</c:v>
                </c:pt>
                <c:pt idx="5">
                  <c:v>#N/A</c:v>
                </c:pt>
                <c:pt idx="6">
                  <c:v>#N/A</c:v>
                </c:pt>
                <c:pt idx="7">
                  <c:v>1100</c:v>
                </c:pt>
                <c:pt idx="8">
                  <c:v>#N/A</c:v>
                </c:pt>
                <c:pt idx="9">
                  <c:v>#N/A</c:v>
                </c:pt>
                <c:pt idx="10">
                  <c:v>1042</c:v>
                </c:pt>
                <c:pt idx="11">
                  <c:v>#N/A</c:v>
                </c:pt>
                <c:pt idx="12">
                  <c:v>#N/A</c:v>
                </c:pt>
                <c:pt idx="13">
                  <c:v>971</c:v>
                </c:pt>
                <c:pt idx="14">
                  <c:v>#N/A</c:v>
                </c:pt>
              </c:numCache>
            </c:numRef>
          </c:val>
          <c:smooth val="0"/>
          <c:extLst>
            <c:ext xmlns:c16="http://schemas.microsoft.com/office/drawing/2014/chart" uri="{C3380CC4-5D6E-409C-BE32-E72D297353CC}">
              <c16:uniqueId val="{00000008-9E30-47F3-B681-D9A6411F161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16142</c:v>
                </c:pt>
                <c:pt idx="5">
                  <c:v>16332</c:v>
                </c:pt>
                <c:pt idx="8">
                  <c:v>16551</c:v>
                </c:pt>
                <c:pt idx="11">
                  <c:v>17050</c:v>
                </c:pt>
                <c:pt idx="14">
                  <c:v>17278</c:v>
                </c:pt>
              </c:numCache>
            </c:numRef>
          </c:val>
          <c:extLst>
            <c:ext xmlns:c16="http://schemas.microsoft.com/office/drawing/2014/chart" uri="{C3380CC4-5D6E-409C-BE32-E72D297353CC}">
              <c16:uniqueId val="{00000000-8678-4637-BF38-7D5AA33D24B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654</c:v>
                </c:pt>
                <c:pt idx="5">
                  <c:v>602</c:v>
                </c:pt>
                <c:pt idx="8">
                  <c:v>536</c:v>
                </c:pt>
                <c:pt idx="11">
                  <c:v>1485</c:v>
                </c:pt>
                <c:pt idx="14">
                  <c:v>3018</c:v>
                </c:pt>
              </c:numCache>
            </c:numRef>
          </c:val>
          <c:extLst>
            <c:ext xmlns:c16="http://schemas.microsoft.com/office/drawing/2014/chart" uri="{C3380CC4-5D6E-409C-BE32-E72D297353CC}">
              <c16:uniqueId val="{00000001-8678-4637-BF38-7D5AA33D24B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7387</c:v>
                </c:pt>
                <c:pt idx="5">
                  <c:v>8345</c:v>
                </c:pt>
                <c:pt idx="8">
                  <c:v>8695</c:v>
                </c:pt>
                <c:pt idx="11">
                  <c:v>8709</c:v>
                </c:pt>
                <c:pt idx="14">
                  <c:v>9053</c:v>
                </c:pt>
              </c:numCache>
            </c:numRef>
          </c:val>
          <c:extLst>
            <c:ext xmlns:c16="http://schemas.microsoft.com/office/drawing/2014/chart" uri="{C3380CC4-5D6E-409C-BE32-E72D297353CC}">
              <c16:uniqueId val="{00000002-8678-4637-BF38-7D5AA33D24B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78-4637-BF38-7D5AA33D24B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78-4637-BF38-7D5AA33D24B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78-4637-BF38-7D5AA33D24B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458</c:v>
                </c:pt>
                <c:pt idx="3">
                  <c:v>0</c:v>
                </c:pt>
                <c:pt idx="6">
                  <c:v>306</c:v>
                </c:pt>
                <c:pt idx="9">
                  <c:v>355</c:v>
                </c:pt>
                <c:pt idx="12">
                  <c:v>79</c:v>
                </c:pt>
              </c:numCache>
            </c:numRef>
          </c:val>
          <c:extLst>
            <c:ext xmlns:c16="http://schemas.microsoft.com/office/drawing/2014/chart" uri="{C3380CC4-5D6E-409C-BE32-E72D297353CC}">
              <c16:uniqueId val="{00000006-8678-4637-BF38-7D5AA33D24B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678-4637-BF38-7D5AA33D24B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4010</c:v>
                </c:pt>
                <c:pt idx="3">
                  <c:v>3552</c:v>
                </c:pt>
                <c:pt idx="6">
                  <c:v>3643</c:v>
                </c:pt>
                <c:pt idx="9">
                  <c:v>3679</c:v>
                </c:pt>
                <c:pt idx="12">
                  <c:v>3589</c:v>
                </c:pt>
              </c:numCache>
            </c:numRef>
          </c:val>
          <c:extLst>
            <c:ext xmlns:c16="http://schemas.microsoft.com/office/drawing/2014/chart" uri="{C3380CC4-5D6E-409C-BE32-E72D297353CC}">
              <c16:uniqueId val="{00000008-8678-4637-BF38-7D5AA33D24B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678-4637-BF38-7D5AA33D24B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17757</c:v>
                </c:pt>
                <c:pt idx="3">
                  <c:v>18038</c:v>
                </c:pt>
                <c:pt idx="6">
                  <c:v>18141</c:v>
                </c:pt>
                <c:pt idx="9">
                  <c:v>19697</c:v>
                </c:pt>
                <c:pt idx="12">
                  <c:v>21627</c:v>
                </c:pt>
              </c:numCache>
            </c:numRef>
          </c:val>
          <c:extLst>
            <c:ext xmlns:c16="http://schemas.microsoft.com/office/drawing/2014/chart" uri="{C3380CC4-5D6E-409C-BE32-E72D297353CC}">
              <c16:uniqueId val="{0000000A-8678-4637-BF38-7D5AA33D24B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678-4637-BF38-7D5AA33D24B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4066</c:v>
                </c:pt>
                <c:pt idx="1">
                  <c:v>4158</c:v>
                </c:pt>
                <c:pt idx="2">
                  <c:v>4162</c:v>
                </c:pt>
              </c:numCache>
            </c:numRef>
          </c:val>
          <c:extLst>
            <c:ext xmlns:c16="http://schemas.microsoft.com/office/drawing/2014/chart" uri="{C3380CC4-5D6E-409C-BE32-E72D297353CC}">
              <c16:uniqueId val="{00000000-E153-4CE4-B1E5-A8B790DB194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620</c:v>
                </c:pt>
                <c:pt idx="1">
                  <c:v>621</c:v>
                </c:pt>
                <c:pt idx="2">
                  <c:v>653</c:v>
                </c:pt>
              </c:numCache>
            </c:numRef>
          </c:val>
          <c:extLst>
            <c:ext xmlns:c16="http://schemas.microsoft.com/office/drawing/2014/chart" uri="{C3380CC4-5D6E-409C-BE32-E72D297353CC}">
              <c16:uniqueId val="{00000001-E153-4CE4-B1E5-A8B790DB194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3871</c:v>
                </c:pt>
                <c:pt idx="1">
                  <c:v>3619</c:v>
                </c:pt>
                <c:pt idx="2">
                  <c:v>3694</c:v>
                </c:pt>
              </c:numCache>
            </c:numRef>
          </c:val>
          <c:extLst>
            <c:ext xmlns:c16="http://schemas.microsoft.com/office/drawing/2014/chart" uri="{C3380CC4-5D6E-409C-BE32-E72D297353CC}">
              <c16:uniqueId val="{00000002-E153-4CE4-B1E5-A8B790DB194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元利償還金と公営企業債の元利償還金に対する繰入金が減少し、そこから差し引く算入公債費等の減少分よりも減少幅が大きかったことから、実質公債費比率の分子は令和５年度と比較して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令和６年度決算において、充当可能財源等が将来負担額を上回ったため、将来負担比率は生じていない。</a:t>
          </a:r>
        </a:p>
        <a:p>
          <a:r>
            <a:rPr kumimoji="1" lang="ja-JP" altLang="en-US" sz="1400">
              <a:latin typeface="ＭＳ ゴシック" pitchFamily="49" charset="-128"/>
              <a:ea typeface="ＭＳ ゴシック" pitchFamily="49" charset="-128"/>
            </a:rPr>
            <a:t>　将来負担額は、一般会計等に係る地方債の現在高の増等により</a:t>
          </a:r>
          <a:r>
            <a:rPr kumimoji="1" lang="en-US" altLang="ja-JP" sz="1400">
              <a:latin typeface="ＭＳ ゴシック" pitchFamily="49" charset="-128"/>
              <a:ea typeface="ＭＳ ゴシック" pitchFamily="49" charset="-128"/>
            </a:rPr>
            <a:t>1,564</a:t>
          </a:r>
          <a:r>
            <a:rPr kumimoji="1" lang="ja-JP" altLang="en-US" sz="1400">
              <a:latin typeface="ＭＳ ゴシック" pitchFamily="49" charset="-128"/>
              <a:ea typeface="ＭＳ ゴシック" pitchFamily="49" charset="-128"/>
            </a:rPr>
            <a:t>百万円増加して</a:t>
          </a:r>
          <a:r>
            <a:rPr kumimoji="1" lang="en-US" altLang="ja-JP" sz="1400">
              <a:latin typeface="ＭＳ ゴシック" pitchFamily="49" charset="-128"/>
              <a:ea typeface="ＭＳ ゴシック" pitchFamily="49" charset="-128"/>
            </a:rPr>
            <a:t>25,295</a:t>
          </a:r>
          <a:r>
            <a:rPr kumimoji="1" lang="ja-JP" altLang="en-US" sz="1400">
              <a:latin typeface="ＭＳ ゴシック" pitchFamily="49" charset="-128"/>
              <a:ea typeface="ＭＳ ゴシック" pitchFamily="49" charset="-128"/>
            </a:rPr>
            <a:t>百万円となった。</a:t>
          </a:r>
        </a:p>
        <a:p>
          <a:r>
            <a:rPr kumimoji="1" lang="ja-JP" altLang="en-US" sz="1400">
              <a:latin typeface="ＭＳ ゴシック" pitchFamily="49" charset="-128"/>
              <a:ea typeface="ＭＳ ゴシック" pitchFamily="49" charset="-128"/>
            </a:rPr>
            <a:t>　充当可能財源等は、充当可能特定歳入等の増により</a:t>
          </a:r>
          <a:r>
            <a:rPr kumimoji="1" lang="en-US" altLang="ja-JP" sz="1400">
              <a:latin typeface="ＭＳ ゴシック" pitchFamily="49" charset="-128"/>
              <a:ea typeface="ＭＳ ゴシック" pitchFamily="49" charset="-128"/>
            </a:rPr>
            <a:t>2,105</a:t>
          </a:r>
          <a:r>
            <a:rPr kumimoji="1" lang="ja-JP" altLang="en-US" sz="1400">
              <a:latin typeface="ＭＳ ゴシック" pitchFamily="49" charset="-128"/>
              <a:ea typeface="ＭＳ ゴシック" pitchFamily="49" charset="-128"/>
            </a:rPr>
            <a:t>百万円増加して</a:t>
          </a:r>
          <a:r>
            <a:rPr kumimoji="1" lang="en-US" altLang="ja-JP" sz="1400">
              <a:latin typeface="ＭＳ ゴシック" pitchFamily="49" charset="-128"/>
              <a:ea typeface="ＭＳ ゴシック" pitchFamily="49" charset="-128"/>
            </a:rPr>
            <a:t>29,349</a:t>
          </a:r>
          <a:r>
            <a:rPr kumimoji="1" lang="ja-JP" altLang="en-US" sz="1400">
              <a:latin typeface="ＭＳ ゴシック" pitchFamily="49" charset="-128"/>
              <a:ea typeface="ＭＳ ゴシック" pitchFamily="49" charset="-128"/>
            </a:rPr>
            <a:t>百万円となり、将来負担額を上回った。</a:t>
          </a:r>
        </a:p>
        <a:p>
          <a:r>
            <a:rPr kumimoji="1" lang="ja-JP" altLang="en-US" sz="1400">
              <a:latin typeface="ＭＳ ゴシック" pitchFamily="49" charset="-128"/>
              <a:ea typeface="ＭＳ ゴシック" pitchFamily="49" charset="-128"/>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令和５年度一般会計決算剰余金のうち地方財政法の規定による２分の１を下らない金額及び基金運用利子等の計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百万円を財政調整基金に積み立てた一方、上天草港（阿村港区）護岸補修及びさん橋撤去工事等の財源として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百万円を取り崩した。また、公共施設マネジメント基金を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百万円積み立てた一方、旧樋島保育園解体工事等の財源として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百万円を取り崩したこと等で、基金全体で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百万円の増となり、令和６年度末残高は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設置条例に基づき、計画的な運用（積立、取崩）を行っていくとともに、公共施設等総合管理計画アクションプランの着実な実施のため、令和元年度に公共施設マネジメント基金を設置し、老朽化対策事業及び統廃合による施設の除却事業の財源として積立てを適宜行ってきていることから、公共サービスや施設の規模の適正化により効率的な施設管理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がふるさと応援寄附金であり、地場産業の育成事業、観光振興事業、教育水準の向上事業、安心・安全なまちづくり事業、ふるさと環境保全事業、その他市長が特に必要と認める事業の財源として活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・公共施設マネジメント基金は、老朽化対策事業及び統廃合による施設の除却事業の財源として活用している。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・奨学基金は、奨学金の貸与及び給付に係る事業の財源として活用している。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・ふるさと応援基金は、原資であるふるさと応援寄附金から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607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百万円を積み立て、地場産業の育成事業等の財源として計</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541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百万円の増となり、令和６年度末残高は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1,679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241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百万円を積み立て、旧樋島保育園解体工事等の財源として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百万円の増となり、令和６年度末残高は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860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・地域振興基金は、ソフト事業の財源として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百万円を取り崩したため、令和６年度末残高は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・地域福祉基金は、増減なし。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・奨学基金は、奨学金貸付金収入実績額により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百万円を積み立て、奨学金の貸与及び給付に係る事業の財源として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百万円の増となり、令和６年度末残高は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・ふるさと応援基金は、寄附金を積み立てながら、今後も地場産業の育成等の事業の財源として活用していく。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・公共施設マネジメント基金は、公共施設等総合管理計画アクションプランに基づく計画的な老朽化対策事業及び除却事業の財源として活用していく。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・地域振興基金は、今後は積立は行わず、計画的に旧町単位の地域振興、住民の一体感醸成のためのソフト事業の財源として活用していく。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・奨学基金は、引き続き奨学金の貸与及び給付に係る事業の財源として活用する。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令和５年度一般会計決算剰余金のうち地方財政法の規定による２分の１を下らない金額及び基金運用利子等の計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百万円を財政調整基金に積み立てた一方、上天草港（阿村港区）護岸補修及びさん橋撤去工事等の財源として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百万円を取り崩したため、令和６年度末残高は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災害などの突発的な歳出や、歳入の急減などの不測の事態に対応できるようにするため、財政調整基金残高については、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令和６年度の普通交付税において創設された臨時財政対策債償還基金費を、令和７年度及び令和８年度における臨時財政対策債の元利償還金の一部に充てるため、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百万円を減債基金に積み立てたこと等により、令和６年度末残高は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百万円を積み立てた。その後、令和６年度に臨時財政対策債の元利償還金の一部に充てるため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百万円を積み立てたほかは、基金運用利子等を積み立てており、今後も同様に当該利子等の積立てを行っていく。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23,592
23,406
126.67
23,895,252
22,848,673
727,507
10,655,278
21,626,858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ポイント、県平均と比較して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市の主たる産業である観光業及び農林水産業に係る観光需要と観光消費を拡大する事業、農林水産物の生産・加工品開発・販売を拡大する事業を重点的に取組むことで、市民所得の向上を図り財政力指数の向上に繋げるとともに、公共施設使用料及び各種手数料の見直しや、全庁的な徴収業務の取組み強化により自主財源の収納率向上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44450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5641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20320</xdr:rowOff>
    </xdr:from>
    <xdr:to>
      <xdr:col>11</xdr:col>
      <xdr:colOff>31750</xdr:colOff>
      <xdr:row>44</xdr:row>
      <xdr:rowOff>44450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113047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48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140970</xdr:rowOff>
    </xdr:from>
    <xdr:to>
      <xdr:col>7</xdr:col>
      <xdr:colOff>31750</xdr:colOff>
      <xdr:row>44</xdr:row>
      <xdr:rowOff>71120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55897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95.2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ポイント、県平均と比較して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前年度と比較して、分子の経常経費充当一般財源等は、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が減少した一方、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が増加する等し、全体では増加し、分母の経常一般財源等も、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地方特例交付金等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が増加する等して全体で増加した。以上、分子分母ともに増加したが、分子の増加が分母の増加を上回ったため、前年度より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今後も適正な組織再編及び定員管理等による人件費の削減、地方債発行額の抑制等に努める。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90896</xdr:rowOff>
    </xdr:from>
    <xdr:to>
      <xdr:col>23</xdr:col>
      <xdr:colOff>133350</xdr:colOff>
      <xdr:row>60</xdr:row>
      <xdr:rowOff>170180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77896"/>
          <a:ext cx="838200" cy="7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18506</xdr:rowOff>
    </xdr:from>
    <xdr:to>
      <xdr:col>19</xdr:col>
      <xdr:colOff>133350</xdr:colOff>
      <xdr:row>60</xdr:row>
      <xdr:rowOff>90896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0550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18506</xdr:rowOff>
    </xdr:from>
    <xdr:to>
      <xdr:col>15</xdr:col>
      <xdr:colOff>82550</xdr:colOff>
      <xdr:row>60</xdr:row>
      <xdr:rowOff>115026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0550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94343</xdr:rowOff>
    </xdr:from>
    <xdr:to>
      <xdr:col>11</xdr:col>
      <xdr:colOff>31750</xdr:colOff>
      <xdr:row>60</xdr:row>
      <xdr:rowOff>115026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38134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119380</xdr:rowOff>
    </xdr:from>
    <xdr:to>
      <xdr:col>23</xdr:col>
      <xdr:colOff>184150</xdr:colOff>
      <xdr:row>61</xdr:row>
      <xdr:rowOff>49530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91457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40096</xdr:rowOff>
    </xdr:from>
    <xdr:to>
      <xdr:col>19</xdr:col>
      <xdr:colOff>184150</xdr:colOff>
      <xdr:row>60</xdr:row>
      <xdr:rowOff>141696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151873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95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139156</xdr:rowOff>
    </xdr:from>
    <xdr:to>
      <xdr:col>15</xdr:col>
      <xdr:colOff>133350</xdr:colOff>
      <xdr:row>60</xdr:row>
      <xdr:rowOff>69306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79483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2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64226</xdr:rowOff>
    </xdr:from>
    <xdr:to>
      <xdr:col>11</xdr:col>
      <xdr:colOff>82550</xdr:colOff>
      <xdr:row>60</xdr:row>
      <xdr:rowOff>165826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150603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3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129920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[227,812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人件費は退職手当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組合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負担金が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した一方、物件費は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機器の種類や設定項目の変更に伴う情報系</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NW</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機器リプレイス設定委託料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したこと等により、令和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956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し、類似団体と比較して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6,389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しかしながら、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町合併により誕生した市であるため、同規模の非合併団体と比較すると公共施設が多く、今後の維持管理に係る経費の増加が懸念されることから、平成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年度末に策定した定員管理基本方針に基づき適正な人員配置を行うとともに、公共施設等総合管理計画アクションプランに基づき公共施設等の統廃合を進め、人件費及び物件費の削減に努める。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48620</xdr:rowOff>
    </xdr:from>
    <xdr:to>
      <xdr:col>23</xdr:col>
      <xdr:colOff>133350</xdr:colOff>
      <xdr:row>81</xdr:row>
      <xdr:rowOff>48851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114800" y="13936070"/>
          <a:ext cx="8382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33398</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208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42397</xdr:rowOff>
    </xdr:from>
    <xdr:to>
      <xdr:col>19</xdr:col>
      <xdr:colOff>133350</xdr:colOff>
      <xdr:row>81</xdr:row>
      <xdr:rowOff>48851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29847"/>
          <a:ext cx="889000" cy="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42397</xdr:rowOff>
    </xdr:from>
    <xdr:to>
      <xdr:col>15</xdr:col>
      <xdr:colOff>82550</xdr:colOff>
      <xdr:row>81</xdr:row>
      <xdr:rowOff>43295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2336800" y="13929847"/>
          <a:ext cx="889000" cy="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39470</xdr:rowOff>
    </xdr:from>
    <xdr:to>
      <xdr:col>11</xdr:col>
      <xdr:colOff>31750</xdr:colOff>
      <xdr:row>81</xdr:row>
      <xdr:rowOff>43295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6920"/>
          <a:ext cx="8890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76289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96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169270</xdr:rowOff>
    </xdr:from>
    <xdr:to>
      <xdr:col>23</xdr:col>
      <xdr:colOff>184150</xdr:colOff>
      <xdr:row>81</xdr:row>
      <xdr:rowOff>99420</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8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90547</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80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169501</xdr:rowOff>
    </xdr:from>
    <xdr:to>
      <xdr:col>19</xdr:col>
      <xdr:colOff>184150</xdr:colOff>
      <xdr:row>81</xdr:row>
      <xdr:rowOff>99651</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8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84428</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1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163047</xdr:rowOff>
    </xdr:from>
    <xdr:to>
      <xdr:col>15</xdr:col>
      <xdr:colOff>133350</xdr:colOff>
      <xdr:row>81</xdr:row>
      <xdr:rowOff>93197</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7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103374</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647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163945</xdr:rowOff>
    </xdr:from>
    <xdr:to>
      <xdr:col>11</xdr:col>
      <xdr:colOff>82550</xdr:colOff>
      <xdr:row>81</xdr:row>
      <xdr:rowOff>94095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7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104272</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48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160120</xdr:rowOff>
    </xdr:from>
    <xdr:to>
      <xdr:col>7</xdr:col>
      <xdr:colOff>31750</xdr:colOff>
      <xdr:row>81</xdr:row>
      <xdr:rowOff>90270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7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100447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4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ポイント、類似団体と比較して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給与水準は、地方公務員法に基づき、社会情勢を踏まえ適正化を図ってきており、今後も国公準拠原則とし、県人事委員会勧告等も参考に適正な給与水準となるよう努める。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118836</xdr:rowOff>
    </xdr:from>
    <xdr:to>
      <xdr:col>81</xdr:col>
      <xdr:colOff>44450</xdr:colOff>
      <xdr:row>86</xdr:row>
      <xdr:rowOff>136071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86353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87</xdr:row>
      <xdr:rowOff>16329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8635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170543</xdr:rowOff>
    </xdr:from>
    <xdr:to>
      <xdr:col>72</xdr:col>
      <xdr:colOff>203200</xdr:colOff>
      <xdr:row>87</xdr:row>
      <xdr:rowOff>16329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4401800" y="1491524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16329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91524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136979</xdr:rowOff>
    </xdr:from>
    <xdr:to>
      <xdr:col>73</xdr:col>
      <xdr:colOff>44450</xdr:colOff>
      <xdr:row>87</xdr:row>
      <xdr:rowOff>67129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51906</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合併当初の平成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年度の職員数は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人で人口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年度には人口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人まで改善された。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年度は人口の減により、前年度と比較して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年度末に策定した定員管理基本方針に沿って、適正な人員配置を図っていく。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77555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09462"/>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39751</xdr:rowOff>
    </xdr:from>
    <xdr:to>
      <xdr:col>77</xdr:col>
      <xdr:colOff>44450</xdr:colOff>
      <xdr:row>61</xdr:row>
      <xdr:rowOff>51012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498201"/>
          <a:ext cx="8890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1947</xdr:rowOff>
    </xdr:from>
    <xdr:to>
      <xdr:col>72</xdr:col>
      <xdr:colOff>203200</xdr:colOff>
      <xdr:row>61</xdr:row>
      <xdr:rowOff>39751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460397"/>
          <a:ext cx="8890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153289</xdr:rowOff>
    </xdr:from>
    <xdr:to>
      <xdr:col>68</xdr:col>
      <xdr:colOff>152400</xdr:colOff>
      <xdr:row>61</xdr:row>
      <xdr:rowOff>1947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40289"/>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26755</xdr:rowOff>
    </xdr:from>
    <xdr:to>
      <xdr:col>81</xdr:col>
      <xdr:colOff>95250</xdr:colOff>
      <xdr:row>61</xdr:row>
      <xdr:rowOff>128355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170282</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457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86589</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545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160401</xdr:rowOff>
    </xdr:from>
    <xdr:to>
      <xdr:col>73</xdr:col>
      <xdr:colOff>44450</xdr:colOff>
      <xdr:row>61</xdr:row>
      <xdr:rowOff>90551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75328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533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122597</xdr:rowOff>
    </xdr:from>
    <xdr:to>
      <xdr:col>68</xdr:col>
      <xdr:colOff>203200</xdr:colOff>
      <xdr:row>61</xdr:row>
      <xdr:rowOff>52747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0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37524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49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102489</xdr:rowOff>
    </xdr:from>
    <xdr:to>
      <xdr:col>64</xdr:col>
      <xdr:colOff>152400</xdr:colOff>
      <xdr:row>61</xdr:row>
      <xdr:rowOff>32639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38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17416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47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ポイント、県平均と比較して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本指標は当該年度を含む過去３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年平均で算出されるが、令和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年度（単年度）と比較し、令和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年度（単年度）は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が増加したこと等により、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過去３年間で最も低い比率となった。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今後も、地方債発行額の抑制や民間資金等の繰上償還による公債費の削減に努める。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70273</xdr:rowOff>
    </xdr:from>
    <xdr:to>
      <xdr:col>81</xdr:col>
      <xdr:colOff>44450</xdr:colOff>
      <xdr:row>37</xdr:row>
      <xdr:rowOff>72284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413923"/>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70273</xdr:rowOff>
    </xdr:from>
    <xdr:to>
      <xdr:col>77</xdr:col>
      <xdr:colOff>44450</xdr:colOff>
      <xdr:row>37</xdr:row>
      <xdr:rowOff>70273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4139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68263</xdr:rowOff>
    </xdr:from>
    <xdr:to>
      <xdr:col>72</xdr:col>
      <xdr:colOff>203200</xdr:colOff>
      <xdr:row>37</xdr:row>
      <xdr:rowOff>70273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411913"/>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68263</xdr:rowOff>
    </xdr:from>
    <xdr:to>
      <xdr:col>68</xdr:col>
      <xdr:colOff>152400</xdr:colOff>
      <xdr:row>37</xdr:row>
      <xdr:rowOff>76306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119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21484</xdr:rowOff>
    </xdr:from>
    <xdr:to>
      <xdr:col>81</xdr:col>
      <xdr:colOff>95250</xdr:colOff>
      <xdr:row>37</xdr:row>
      <xdr:rowOff>123084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165011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3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19473</xdr:rowOff>
    </xdr:from>
    <xdr:to>
      <xdr:col>77</xdr:col>
      <xdr:colOff>95250</xdr:colOff>
      <xdr:row>37</xdr:row>
      <xdr:rowOff>121073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105850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49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19473</xdr:rowOff>
    </xdr:from>
    <xdr:to>
      <xdr:col>73</xdr:col>
      <xdr:colOff>44450</xdr:colOff>
      <xdr:row>37</xdr:row>
      <xdr:rowOff>121073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105850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4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17463</xdr:rowOff>
    </xdr:from>
    <xdr:to>
      <xdr:col>68</xdr:col>
      <xdr:colOff>203200</xdr:colOff>
      <xdr:row>37</xdr:row>
      <xdr:rowOff>119063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103840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25506</xdr:rowOff>
    </xdr:from>
    <xdr:to>
      <xdr:col>64</xdr:col>
      <xdr:colOff>152400</xdr:colOff>
      <xdr:row>37</xdr:row>
      <xdr:rowOff>127106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111883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年度と同様に将来負担比率は生じていない。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主な要因としては、令和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年度決算において、充当可能財源等が将来負担額を上回ったため、分子がマイナス値となったことが挙げられる。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今後も地方債発行額の抑制や民間資金等繰上償還による地方債現在高の減少に努める。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130034</xdr:rowOff>
    </xdr:from>
    <xdr:to>
      <xdr:col>73</xdr:col>
      <xdr:colOff>44450</xdr:colOff>
      <xdr:row>15</xdr:row>
      <xdr:rowOff>60184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23,592
23,406
126.67
23,895,252
22,848,673
727,507
10,655,278
21,626,858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増加の主な要因は、退職手当組合負担金の増加が挙げられる。</a:t>
          </a: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44704</xdr:rowOff>
    </xdr:from>
    <xdr:to>
      <xdr:col>24</xdr:col>
      <xdr:colOff>25400</xdr:colOff>
      <xdr:row>36</xdr:row>
      <xdr:rowOff>145288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16904"/>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44704</xdr:rowOff>
    </xdr:from>
    <xdr:to>
      <xdr:col>19</xdr:col>
      <xdr:colOff>187325</xdr:colOff>
      <xdr:row>36</xdr:row>
      <xdr:rowOff>67564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1690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67564</xdr:rowOff>
    </xdr:from>
    <xdr:to>
      <xdr:col>15</xdr:col>
      <xdr:colOff>98425</xdr:colOff>
      <xdr:row>36</xdr:row>
      <xdr:rowOff>81280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3976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113284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94488</xdr:rowOff>
    </xdr:from>
    <xdr:to>
      <xdr:col>24</xdr:col>
      <xdr:colOff>76200</xdr:colOff>
      <xdr:row>37</xdr:row>
      <xdr:rowOff>24638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111015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1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165354</xdr:rowOff>
    </xdr:from>
    <xdr:to>
      <xdr:col>20</xdr:col>
      <xdr:colOff>38100</xdr:colOff>
      <xdr:row>36</xdr:row>
      <xdr:rowOff>95504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105681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3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xdr:rowOff>
    </xdr:from>
    <xdr:to>
      <xdr:col>15</xdr:col>
      <xdr:colOff>149225</xdr:colOff>
      <xdr:row>36</xdr:row>
      <xdr:rowOff>118364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128541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62484</xdr:rowOff>
    </xdr:from>
    <xdr:to>
      <xdr:col>6</xdr:col>
      <xdr:colOff>171450</xdr:colOff>
      <xdr:row>36</xdr:row>
      <xdr:rowOff>164084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2811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令和５年度と比較し、</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ポイント減少して</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減少の主な要因は、機器の種類や設定項目の変更に伴う情報系</a:t>
          </a:r>
          <a:r>
            <a:rPr kumimoji="1" lang="en-US" altLang="ja-JP" sz="1300">
              <a:latin typeface="ＭＳ Ｐゴシック" panose="020B0600070205080204" pitchFamily="50" charset="-128"/>
              <a:ea typeface="ＭＳ Ｐゴシック" panose="020B0600070205080204" pitchFamily="50" charset="-128"/>
            </a:rPr>
            <a:t>NW</a:t>
          </a:r>
          <a:r>
            <a:rPr kumimoji="1" lang="ja-JP" altLang="en-US" sz="1300">
              <a:latin typeface="ＭＳ Ｐゴシック" panose="020B0600070205080204" pitchFamily="50" charset="-128"/>
              <a:ea typeface="ＭＳ Ｐゴシック" panose="020B0600070205080204" pitchFamily="50" charset="-128"/>
            </a:rPr>
            <a:t>機器リプレイス設定委託料等の減少が挙げられるが、今後も事務事業や民間委託の見直し等を検討し、物件費の抑制に努める。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16</xdr:row>
      <xdr:rowOff>157480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702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43180</xdr:rowOff>
    </xdr:from>
    <xdr:to>
      <xdr:col>78</xdr:col>
      <xdr:colOff>69850</xdr:colOff>
      <xdr:row>16</xdr:row>
      <xdr:rowOff>157480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86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43180</xdr:rowOff>
    </xdr:from>
    <xdr:to>
      <xdr:col>73</xdr:col>
      <xdr:colOff>180975</xdr:colOff>
      <xdr:row>17</xdr:row>
      <xdr:rowOff>100330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7863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149860</xdr:rowOff>
    </xdr:from>
    <xdr:to>
      <xdr:col>69</xdr:col>
      <xdr:colOff>92075</xdr:colOff>
      <xdr:row>17</xdr:row>
      <xdr:rowOff>100330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930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106680</xdr:rowOff>
    </xdr:from>
    <xdr:to>
      <xdr:col>78</xdr:col>
      <xdr:colOff>120650</xdr:colOff>
      <xdr:row>17</xdr:row>
      <xdr:rowOff>36830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163830</xdr:rowOff>
    </xdr:from>
    <xdr:to>
      <xdr:col>74</xdr:col>
      <xdr:colOff>31750</xdr:colOff>
      <xdr:row>16</xdr:row>
      <xdr:rowOff>93980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104157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年度と同値で、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　前年度同値の要因としては、扶助費に充当した一般財源は増加したものの、経常一般財源（地方税、普通交付税等）等に占める割合に影響を与えるほどではなかったことが挙げられる。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56</xdr:row>
      <xdr:rowOff>45357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465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64407</xdr:rowOff>
    </xdr:from>
    <xdr:to>
      <xdr:col>19</xdr:col>
      <xdr:colOff>187325</xdr:colOff>
      <xdr:row>56</xdr:row>
      <xdr:rowOff>45357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494157"/>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53522</xdr:rowOff>
    </xdr:from>
    <xdr:to>
      <xdr:col>15</xdr:col>
      <xdr:colOff>98425</xdr:colOff>
      <xdr:row>55</xdr:row>
      <xdr:rowOff>64407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832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97065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832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138084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166007</xdr:rowOff>
    </xdr:from>
    <xdr:to>
      <xdr:col>20</xdr:col>
      <xdr:colOff>38100</xdr:colOff>
      <xdr:row>56</xdr:row>
      <xdr:rowOff>96157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13607</xdr:rowOff>
    </xdr:from>
    <xdr:to>
      <xdr:col>15</xdr:col>
      <xdr:colOff>149225</xdr:colOff>
      <xdr:row>55</xdr:row>
      <xdr:rowOff>115207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125384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46265</xdr:rowOff>
    </xdr:from>
    <xdr:to>
      <xdr:col>6</xdr:col>
      <xdr:colOff>171450</xdr:colOff>
      <xdr:row>55</xdr:row>
      <xdr:rowOff>147865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158042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令和５年度と比較し、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ポイント増加して</a:t>
          </a:r>
          <a:r>
            <a:rPr kumimoji="1" lang="en-US" altLang="ja-JP" sz="1300">
              <a:latin typeface="ＭＳ Ｐゴシック" panose="020B0600070205080204" pitchFamily="50" charset="-128"/>
              <a:ea typeface="ＭＳ Ｐゴシック" panose="020B0600070205080204" pitchFamily="50" charset="-128"/>
            </a:rPr>
            <a:t>12.7%</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増加の主な要因は、介護保険特別会計等への繰出金の増加が挙げられる。</a:t>
          </a:r>
        </a:p>
        <a:p>
          <a:r>
            <a:rPr kumimoji="1" lang="ja-JP" altLang="en-US" sz="1300">
              <a:latin typeface="ＭＳ Ｐゴシック" panose="020B0600070205080204" pitchFamily="50" charset="-128"/>
              <a:ea typeface="ＭＳ Ｐゴシック" panose="020B0600070205080204" pitchFamily="50" charset="-128"/>
            </a:rPr>
            <a:t>　今後は特別会計の運営において、経費の削減と合理化を図り財政健全化に努める。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158750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425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158750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842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158750</xdr:rowOff>
    </xdr:from>
    <xdr:to>
      <xdr:col>73</xdr:col>
      <xdr:colOff>180975</xdr:colOff>
      <xdr:row>58</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931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38100</xdr:rowOff>
    </xdr:from>
    <xdr:to>
      <xdr:col>69</xdr:col>
      <xdr:colOff>92075</xdr:colOff>
      <xdr:row>58</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82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124477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107950</xdr:rowOff>
    </xdr:from>
    <xdr:to>
      <xdr:col>74</xdr:col>
      <xdr:colOff>31750</xdr:colOff>
      <xdr:row>58</xdr:row>
      <xdr:rowOff>38100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48277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0</xdr:rowOff>
    </xdr:from>
    <xdr:to>
      <xdr:col>69</xdr:col>
      <xdr:colOff>142875</xdr:colOff>
      <xdr:row>58</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令和５年度と比較し、</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ポイント増加して</a:t>
          </a:r>
          <a:r>
            <a:rPr kumimoji="1" lang="en-US" altLang="ja-JP" sz="1300">
              <a:latin typeface="ＭＳ Ｐゴシック" panose="020B0600070205080204" pitchFamily="50" charset="-128"/>
              <a:ea typeface="ＭＳ Ｐゴシック" panose="020B0600070205080204" pitchFamily="50" charset="-128"/>
            </a:rPr>
            <a:t>15.9%</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増加の主な要因は、天草広域連合消防費負担金等の増加が挙げられる。　</a:t>
          </a:r>
        </a:p>
        <a:p>
          <a:r>
            <a:rPr kumimoji="1" lang="ja-JP" altLang="en-US" sz="1300">
              <a:latin typeface="ＭＳ Ｐゴシック" panose="020B0600070205080204" pitchFamily="50" charset="-128"/>
              <a:ea typeface="ＭＳ Ｐゴシック" panose="020B0600070205080204" pitchFamily="50" charset="-128"/>
            </a:rPr>
            <a:t>　今後は、単独補助金の見直しを進めるとともに、公営企業（水道、病院、下水道事業）の経営健全化による独立採算制を推進することで、補助費等の抑制に努める。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110998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2721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51562</xdr:rowOff>
    </xdr:from>
    <xdr:to>
      <xdr:col>78</xdr:col>
      <xdr:colOff>69850</xdr:colOff>
      <xdr:row>37</xdr:row>
      <xdr:rowOff>83566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3952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51562</xdr:rowOff>
    </xdr:from>
    <xdr:to>
      <xdr:col>73</xdr:col>
      <xdr:colOff>180975</xdr:colOff>
      <xdr:row>37</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37</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390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32275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32766</xdr:rowOff>
    </xdr:from>
    <xdr:to>
      <xdr:col>78</xdr:col>
      <xdr:colOff>120650</xdr:colOff>
      <xdr:row>37</xdr:row>
      <xdr:rowOff>134366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119143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762</xdr:rowOff>
    </xdr:from>
    <xdr:to>
      <xdr:col>74</xdr:col>
      <xdr:colOff>31750</xdr:colOff>
      <xdr:row>37</xdr:row>
      <xdr:rowOff>102362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年度と比較し、</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ポイント減少して</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21.5%</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150">
            <a:effectLst/>
            <a:latin typeface="ＭＳ Ｐゴシック" panose="020B0600070205080204" pitchFamily="50" charset="-128"/>
            <a:ea typeface="ＭＳ Ｐゴシック" panose="020B0600070205080204" pitchFamily="50" charset="-128"/>
          </a:endParaRPr>
        </a:p>
        <a:p>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　減少の主な要因は、単年度償還額が大きい地方債の完済による元利償還金の減少が挙げられる。</a:t>
          </a:r>
        </a:p>
        <a:p>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令和５年度に発行期限を迎え、集中的かつ効果的な投資に充てた</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合併特例債の償還</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増加するとともに</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大型の普通建設事業も予定されていることから、元利償還金は増加する見込みであるが、その他の事業に係る</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地方債の発行を抑え、公債費の</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抑制</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に努める。</a:t>
          </a:r>
          <a:endParaRPr lang="ja-JP" altLang="ja-JP" sz="11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60325</xdr:rowOff>
    </xdr:from>
    <xdr:to>
      <xdr:col>24</xdr:col>
      <xdr:colOff>25400</xdr:colOff>
      <xdr:row>75</xdr:row>
      <xdr:rowOff>75565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1907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75565</xdr:rowOff>
    </xdr:from>
    <xdr:to>
      <xdr:col>19</xdr:col>
      <xdr:colOff>187325</xdr:colOff>
      <xdr:row>75</xdr:row>
      <xdr:rowOff>81280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343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56515</xdr:rowOff>
    </xdr:from>
    <xdr:to>
      <xdr:col>15</xdr:col>
      <xdr:colOff>98425</xdr:colOff>
      <xdr:row>75</xdr:row>
      <xdr:rowOff>81280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152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56515</xdr:rowOff>
    </xdr:from>
    <xdr:to>
      <xdr:col>11</xdr:col>
      <xdr:colOff>9525</xdr:colOff>
      <xdr:row>75</xdr:row>
      <xdr:rowOff>66040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152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xdr:rowOff>
    </xdr:from>
    <xdr:to>
      <xdr:col>24</xdr:col>
      <xdr:colOff>76200</xdr:colOff>
      <xdr:row>75</xdr:row>
      <xdr:rowOff>111125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153052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4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24765</xdr:rowOff>
    </xdr:from>
    <xdr:to>
      <xdr:col>20</xdr:col>
      <xdr:colOff>38100</xdr:colOff>
      <xdr:row>75</xdr:row>
      <xdr:rowOff>126365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111141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69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30480</xdr:rowOff>
    </xdr:from>
    <xdr:to>
      <xdr:col>15</xdr:col>
      <xdr:colOff>149225</xdr:colOff>
      <xdr:row>75</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116857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7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5715</xdr:rowOff>
    </xdr:from>
    <xdr:to>
      <xdr:col>11</xdr:col>
      <xdr:colOff>60325</xdr:colOff>
      <xdr:row>75</xdr:row>
      <xdr:rowOff>107315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6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92091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5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15240</xdr:rowOff>
    </xdr:from>
    <xdr:to>
      <xdr:col>6</xdr:col>
      <xdr:colOff>171450</xdr:colOff>
      <xdr:row>75</xdr:row>
      <xdr:rowOff>116840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101616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令和５年度と比較し、</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ポイント増加して</a:t>
          </a:r>
          <a:r>
            <a:rPr kumimoji="1" lang="en-US" altLang="ja-JP" sz="1300">
              <a:latin typeface="ＭＳ Ｐゴシック" panose="020B0600070205080204" pitchFamily="50" charset="-128"/>
              <a:ea typeface="ＭＳ Ｐゴシック" panose="020B0600070205080204" pitchFamily="50" charset="-128"/>
            </a:rPr>
            <a:t>73.7%</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公債費以外で経常経費を比較すると、補助費等については増加傾向であるため、単独補助金の見直しを進めるとともに、公営企業（水道、病院、下水道事業）の経営健全化による独立採算制を推進することで、補助費等の抑制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40132</xdr:rowOff>
    </xdr:from>
    <xdr:to>
      <xdr:col>82</xdr:col>
      <xdr:colOff>107950</xdr:colOff>
      <xdr:row>77</xdr:row>
      <xdr:rowOff>10413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70332"/>
          <a:ext cx="8382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101854</xdr:rowOff>
    </xdr:from>
    <xdr:to>
      <xdr:col>78</xdr:col>
      <xdr:colOff>69850</xdr:colOff>
      <xdr:row>76</xdr:row>
      <xdr:rowOff>40132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96060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101854</xdr:rowOff>
    </xdr:from>
    <xdr:to>
      <xdr:col>73</xdr:col>
      <xdr:colOff>180975</xdr:colOff>
      <xdr:row>76</xdr:row>
      <xdr:rowOff>117856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960604"/>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67563</xdr:rowOff>
    </xdr:from>
    <xdr:to>
      <xdr:col>69</xdr:col>
      <xdr:colOff>92075</xdr:colOff>
      <xdr:row>76</xdr:row>
      <xdr:rowOff>117856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09776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147590</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0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160782</xdr:rowOff>
    </xdr:from>
    <xdr:to>
      <xdr:col>78</xdr:col>
      <xdr:colOff>120650</xdr:colOff>
      <xdr:row>76</xdr:row>
      <xdr:rowOff>90932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101109</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88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51054</xdr:rowOff>
    </xdr:from>
    <xdr:to>
      <xdr:col>74</xdr:col>
      <xdr:colOff>31750</xdr:colOff>
      <xdr:row>75</xdr:row>
      <xdr:rowOff>152654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162831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67056</xdr:rowOff>
    </xdr:from>
    <xdr:to>
      <xdr:col>69</xdr:col>
      <xdr:colOff>142875</xdr:colOff>
      <xdr:row>76</xdr:row>
      <xdr:rowOff>168656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153433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xdr:rowOff>
    </xdr:from>
    <xdr:to>
      <xdr:col>65</xdr:col>
      <xdr:colOff>53975</xdr:colOff>
      <xdr:row>76</xdr:row>
      <xdr:rowOff>118363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128541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39351</xdr:rowOff>
    </xdr:from>
    <xdr:to>
      <xdr:col>29</xdr:col>
      <xdr:colOff>127000</xdr:colOff>
      <xdr:row>16</xdr:row>
      <xdr:rowOff>163909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830176"/>
          <a:ext cx="647700" cy="124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163909</xdr:rowOff>
    </xdr:from>
    <xdr:to>
      <xdr:col>26</xdr:col>
      <xdr:colOff>50800</xdr:colOff>
      <xdr:row>17</xdr:row>
      <xdr:rowOff>25902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954734"/>
          <a:ext cx="698500" cy="33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25902</xdr:rowOff>
    </xdr:from>
    <xdr:to>
      <xdr:col>22</xdr:col>
      <xdr:colOff>114300</xdr:colOff>
      <xdr:row>17</xdr:row>
      <xdr:rowOff>56420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988177"/>
          <a:ext cx="698500" cy="30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56420</xdr:rowOff>
    </xdr:from>
    <xdr:to>
      <xdr:col>18</xdr:col>
      <xdr:colOff>177800</xdr:colOff>
      <xdr:row>17</xdr:row>
      <xdr:rowOff>114875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18695"/>
          <a:ext cx="698500" cy="58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160001</xdr:rowOff>
    </xdr:from>
    <xdr:to>
      <xdr:col>29</xdr:col>
      <xdr:colOff>177800</xdr:colOff>
      <xdr:row>16</xdr:row>
      <xdr:rowOff>90151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79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5078</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624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113109</xdr:rowOff>
    </xdr:from>
    <xdr:to>
      <xdr:col>26</xdr:col>
      <xdr:colOff>101600</xdr:colOff>
      <xdr:row>17</xdr:row>
      <xdr:rowOff>43259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03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53436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672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146552</xdr:rowOff>
    </xdr:from>
    <xdr:to>
      <xdr:col>22</xdr:col>
      <xdr:colOff>165100</xdr:colOff>
      <xdr:row>17</xdr:row>
      <xdr:rowOff>76702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37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86879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706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5620</xdr:rowOff>
    </xdr:from>
    <xdr:to>
      <xdr:col>19</xdr:col>
      <xdr:colOff>38100</xdr:colOff>
      <xdr:row>17</xdr:row>
      <xdr:rowOff>107220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67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117397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73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64075</xdr:rowOff>
    </xdr:from>
    <xdr:to>
      <xdr:col>15</xdr:col>
      <xdr:colOff>101600</xdr:colOff>
      <xdr:row>17</xdr:row>
      <xdr:rowOff>165675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026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4402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79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3321</xdr:rowOff>
    </xdr:from>
    <xdr:to>
      <xdr:col>29</xdr:col>
      <xdr:colOff>127000</xdr:colOff>
      <xdr:row>38</xdr:row>
      <xdr:rowOff>8775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470921"/>
          <a:ext cx="647700" cy="5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336451</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61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342691</xdr:rowOff>
    </xdr:from>
    <xdr:to>
      <xdr:col>26</xdr:col>
      <xdr:colOff>50800</xdr:colOff>
      <xdr:row>38</xdr:row>
      <xdr:rowOff>3321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467391"/>
          <a:ext cx="698500" cy="3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342691</xdr:rowOff>
    </xdr:from>
    <xdr:to>
      <xdr:col>22</xdr:col>
      <xdr:colOff>114300</xdr:colOff>
      <xdr:row>38</xdr:row>
      <xdr:rowOff>20672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467391"/>
          <a:ext cx="698500" cy="20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17543</xdr:rowOff>
    </xdr:from>
    <xdr:to>
      <xdr:col>18</xdr:col>
      <xdr:colOff>177800</xdr:colOff>
      <xdr:row>38</xdr:row>
      <xdr:rowOff>20672</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85143"/>
          <a:ext cx="698500" cy="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300875</xdr:rowOff>
    </xdr:from>
    <xdr:to>
      <xdr:col>29</xdr:col>
      <xdr:colOff>177800</xdr:colOff>
      <xdr:row>38</xdr:row>
      <xdr:rowOff>59575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25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145952</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7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295421</xdr:rowOff>
    </xdr:from>
    <xdr:to>
      <xdr:col>26</xdr:col>
      <xdr:colOff>101600</xdr:colOff>
      <xdr:row>38</xdr:row>
      <xdr:rowOff>54121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20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64298</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188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291891</xdr:rowOff>
    </xdr:from>
    <xdr:to>
      <xdr:col>22</xdr:col>
      <xdr:colOff>165100</xdr:colOff>
      <xdr:row>38</xdr:row>
      <xdr:rowOff>50591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16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60768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8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312772</xdr:rowOff>
    </xdr:from>
    <xdr:to>
      <xdr:col>19</xdr:col>
      <xdr:colOff>38100</xdr:colOff>
      <xdr:row>38</xdr:row>
      <xdr:rowOff>71472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37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81649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2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309643</xdr:rowOff>
    </xdr:from>
    <xdr:to>
      <xdr:col>15</xdr:col>
      <xdr:colOff>101600</xdr:colOff>
      <xdr:row>38</xdr:row>
      <xdr:rowOff>68343</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34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78520</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20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23,592
23,406
126.67
23,895,252
22,848,673
727,507
10,655,278
21,626,858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156344</xdr:rowOff>
    </xdr:from>
    <xdr:to>
      <xdr:col>24</xdr:col>
      <xdr:colOff>63500</xdr:colOff>
      <xdr:row>36</xdr:row>
      <xdr:rowOff>130513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7094"/>
          <a:ext cx="838200" cy="145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130513</xdr:rowOff>
    </xdr:from>
    <xdr:to>
      <xdr:col>19</xdr:col>
      <xdr:colOff>177800</xdr:colOff>
      <xdr:row>36</xdr:row>
      <xdr:rowOff>132755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02713"/>
          <a:ext cx="889000" cy="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128303</xdr:rowOff>
    </xdr:from>
    <xdr:to>
      <xdr:col>15</xdr:col>
      <xdr:colOff>50800</xdr:colOff>
      <xdr:row>36</xdr:row>
      <xdr:rowOff>132755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00503"/>
          <a:ext cx="889000" cy="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128303</xdr:rowOff>
    </xdr:from>
    <xdr:to>
      <xdr:col>10</xdr:col>
      <xdr:colOff>114300</xdr:colOff>
      <xdr:row>37</xdr:row>
      <xdr:rowOff>25204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00503"/>
          <a:ext cx="8890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71750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105544</xdr:rowOff>
    </xdr:from>
    <xdr:to>
      <xdr:col>24</xdr:col>
      <xdr:colOff>114300</xdr:colOff>
      <xdr:row>36</xdr:row>
      <xdr:rowOff>35694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128421</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79713</xdr:rowOff>
    </xdr:from>
    <xdr:to>
      <xdr:col>20</xdr:col>
      <xdr:colOff>38100</xdr:colOff>
      <xdr:row>37</xdr:row>
      <xdr:rowOff>9863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990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6344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81955</xdr:rowOff>
    </xdr:from>
    <xdr:to>
      <xdr:col>15</xdr:col>
      <xdr:colOff>101600</xdr:colOff>
      <xdr:row>37</xdr:row>
      <xdr:rowOff>12105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5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3232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6346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77503</xdr:rowOff>
    </xdr:from>
    <xdr:to>
      <xdr:col>10</xdr:col>
      <xdr:colOff>165100</xdr:colOff>
      <xdr:row>37</xdr:row>
      <xdr:rowOff>7653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4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170230</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634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145854</xdr:rowOff>
    </xdr:from>
    <xdr:to>
      <xdr:col>6</xdr:col>
      <xdr:colOff>38100</xdr:colOff>
      <xdr:row>37</xdr:row>
      <xdr:rowOff>76004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1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67131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1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112461</xdr:rowOff>
    </xdr:from>
    <xdr:to>
      <xdr:col>24</xdr:col>
      <xdr:colOff>63500</xdr:colOff>
      <xdr:row>58</xdr:row>
      <xdr:rowOff>114568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56561"/>
          <a:ext cx="838200" cy="2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112461</xdr:rowOff>
    </xdr:from>
    <xdr:to>
      <xdr:col>19</xdr:col>
      <xdr:colOff>177800</xdr:colOff>
      <xdr:row>58</xdr:row>
      <xdr:rowOff>117324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6561"/>
          <a:ext cx="889000" cy="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116223</xdr:rowOff>
    </xdr:from>
    <xdr:to>
      <xdr:col>15</xdr:col>
      <xdr:colOff>50800</xdr:colOff>
      <xdr:row>58</xdr:row>
      <xdr:rowOff>117324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60323"/>
          <a:ext cx="889000" cy="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116223</xdr:rowOff>
    </xdr:from>
    <xdr:to>
      <xdr:col>10</xdr:col>
      <xdr:colOff>114300</xdr:colOff>
      <xdr:row>58</xdr:row>
      <xdr:rowOff>118404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0323"/>
          <a:ext cx="889000" cy="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63768</xdr:rowOff>
    </xdr:from>
    <xdr:to>
      <xdr:col>24</xdr:col>
      <xdr:colOff>114300</xdr:colOff>
      <xdr:row>58</xdr:row>
      <xdr:rowOff>165368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23145</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9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61661</xdr:rowOff>
    </xdr:from>
    <xdr:to>
      <xdr:col>20</xdr:col>
      <xdr:colOff>38100</xdr:colOff>
      <xdr:row>58</xdr:row>
      <xdr:rowOff>163261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8338</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80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66524</xdr:rowOff>
    </xdr:from>
    <xdr:to>
      <xdr:col>15</xdr:col>
      <xdr:colOff>101600</xdr:colOff>
      <xdr:row>58</xdr:row>
      <xdr:rowOff>168124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159251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65423</xdr:rowOff>
    </xdr:from>
    <xdr:to>
      <xdr:col>10</xdr:col>
      <xdr:colOff>165100</xdr:colOff>
      <xdr:row>58</xdr:row>
      <xdr:rowOff>167023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12100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67604</xdr:rowOff>
    </xdr:from>
    <xdr:to>
      <xdr:col>6</xdr:col>
      <xdr:colOff>38100</xdr:colOff>
      <xdr:row>58</xdr:row>
      <xdr:rowOff>169204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14281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8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20943</xdr:rowOff>
    </xdr:from>
    <xdr:to>
      <xdr:col>24</xdr:col>
      <xdr:colOff>63500</xdr:colOff>
      <xdr:row>79</xdr:row>
      <xdr:rowOff>28842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65493"/>
          <a:ext cx="838200" cy="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16370</xdr:rowOff>
    </xdr:from>
    <xdr:to>
      <xdr:col>19</xdr:col>
      <xdr:colOff>177800</xdr:colOff>
      <xdr:row>79</xdr:row>
      <xdr:rowOff>20943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60920"/>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16370</xdr:rowOff>
    </xdr:from>
    <xdr:to>
      <xdr:col>15</xdr:col>
      <xdr:colOff>50800</xdr:colOff>
      <xdr:row>79</xdr:row>
      <xdr:rowOff>18186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60920"/>
          <a:ext cx="889000" cy="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18186</xdr:rowOff>
    </xdr:from>
    <xdr:to>
      <xdr:col>10</xdr:col>
      <xdr:colOff>114300</xdr:colOff>
      <xdr:row>79</xdr:row>
      <xdr:rowOff>19762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62736"/>
          <a:ext cx="889000" cy="1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149492</xdr:rowOff>
    </xdr:from>
    <xdr:to>
      <xdr:col>24</xdr:col>
      <xdr:colOff>114300</xdr:colOff>
      <xdr:row>79</xdr:row>
      <xdr:rowOff>79642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52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64419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141593</xdr:rowOff>
    </xdr:from>
    <xdr:to>
      <xdr:col>20</xdr:col>
      <xdr:colOff>38100</xdr:colOff>
      <xdr:row>79</xdr:row>
      <xdr:rowOff>71743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1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62870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60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137020</xdr:rowOff>
    </xdr:from>
    <xdr:to>
      <xdr:col>15</xdr:col>
      <xdr:colOff>101600</xdr:colOff>
      <xdr:row>79</xdr:row>
      <xdr:rowOff>67170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51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58297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60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138836</xdr:rowOff>
    </xdr:from>
    <xdr:to>
      <xdr:col>10</xdr:col>
      <xdr:colOff>165100</xdr:colOff>
      <xdr:row>79</xdr:row>
      <xdr:rowOff>68986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5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60113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60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140412</xdr:rowOff>
    </xdr:from>
    <xdr:to>
      <xdr:col>6</xdr:col>
      <xdr:colOff>38100</xdr:colOff>
      <xdr:row>79</xdr:row>
      <xdr:rowOff>70562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1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61689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60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100998</xdr:rowOff>
    </xdr:from>
    <xdr:to>
      <xdr:col>24</xdr:col>
      <xdr:colOff>63500</xdr:colOff>
      <xdr:row>94</xdr:row>
      <xdr:rowOff>133894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17298"/>
          <a:ext cx="838200" cy="3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51226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38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133894</xdr:rowOff>
    </xdr:from>
    <xdr:to>
      <xdr:col>19</xdr:col>
      <xdr:colOff>177800</xdr:colOff>
      <xdr:row>95</xdr:row>
      <xdr:rowOff>145461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250194"/>
          <a:ext cx="889000" cy="18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33746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9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161043</xdr:rowOff>
    </xdr:from>
    <xdr:to>
      <xdr:col>15</xdr:col>
      <xdr:colOff>50800</xdr:colOff>
      <xdr:row>95</xdr:row>
      <xdr:rowOff>145461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77343"/>
          <a:ext cx="889000" cy="15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103271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161043</xdr:rowOff>
    </xdr:from>
    <xdr:to>
      <xdr:col>10</xdr:col>
      <xdr:colOff>114300</xdr:colOff>
      <xdr:row>96</xdr:row>
      <xdr:rowOff>52504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77343"/>
          <a:ext cx="889000" cy="23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23330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29433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50198</xdr:rowOff>
    </xdr:from>
    <xdr:to>
      <xdr:col>24</xdr:col>
      <xdr:colOff>114300</xdr:colOff>
      <xdr:row>94</xdr:row>
      <xdr:rowOff>151798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6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73075</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17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83094</xdr:rowOff>
    </xdr:from>
    <xdr:to>
      <xdr:col>20</xdr:col>
      <xdr:colOff>38100</xdr:colOff>
      <xdr:row>95</xdr:row>
      <xdr:rowOff>13244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9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29771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7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94661</xdr:rowOff>
    </xdr:from>
    <xdr:to>
      <xdr:col>15</xdr:col>
      <xdr:colOff>101600</xdr:colOff>
      <xdr:row>96</xdr:row>
      <xdr:rowOff>24811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8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41338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157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110243</xdr:rowOff>
    </xdr:from>
    <xdr:to>
      <xdr:col>10</xdr:col>
      <xdr:colOff>165100</xdr:colOff>
      <xdr:row>95</xdr:row>
      <xdr:rowOff>40393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56920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001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1704</xdr:rowOff>
    </xdr:from>
    <xdr:to>
      <xdr:col>6</xdr:col>
      <xdr:colOff>38100</xdr:colOff>
      <xdr:row>96</xdr:row>
      <xdr:rowOff>103304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46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119831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23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17543</xdr:rowOff>
    </xdr:from>
    <xdr:to>
      <xdr:col>55</xdr:col>
      <xdr:colOff>0</xdr:colOff>
      <xdr:row>37</xdr:row>
      <xdr:rowOff>41101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361193"/>
          <a:ext cx="838200" cy="2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149001</xdr:rowOff>
    </xdr:from>
    <xdr:to>
      <xdr:col>50</xdr:col>
      <xdr:colOff>114300</xdr:colOff>
      <xdr:row>37</xdr:row>
      <xdr:rowOff>17543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321201"/>
          <a:ext cx="889000" cy="3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149001</xdr:rowOff>
    </xdr:from>
    <xdr:to>
      <xdr:col>45</xdr:col>
      <xdr:colOff>177800</xdr:colOff>
      <xdr:row>37</xdr:row>
      <xdr:rowOff>81982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21201"/>
          <a:ext cx="889000" cy="10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102275</xdr:rowOff>
    </xdr:from>
    <xdr:to>
      <xdr:col>41</xdr:col>
      <xdr:colOff>50800</xdr:colOff>
      <xdr:row>37</xdr:row>
      <xdr:rowOff>81982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03025"/>
          <a:ext cx="889000" cy="32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161751</xdr:rowOff>
    </xdr:from>
    <xdr:to>
      <xdr:col>55</xdr:col>
      <xdr:colOff>50800</xdr:colOff>
      <xdr:row>37</xdr:row>
      <xdr:rowOff>91901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3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13178</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8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138193</xdr:rowOff>
    </xdr:from>
    <xdr:to>
      <xdr:col>50</xdr:col>
      <xdr:colOff>165100</xdr:colOff>
      <xdr:row>37</xdr:row>
      <xdr:rowOff>68343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1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84870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8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98201</xdr:rowOff>
    </xdr:from>
    <xdr:to>
      <xdr:col>46</xdr:col>
      <xdr:colOff>38100</xdr:colOff>
      <xdr:row>37</xdr:row>
      <xdr:rowOff>28351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7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44878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45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31182</xdr:rowOff>
    </xdr:from>
    <xdr:to>
      <xdr:col>41</xdr:col>
      <xdr:colOff>101600</xdr:colOff>
      <xdr:row>37</xdr:row>
      <xdr:rowOff>132782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7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149309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51475</xdr:rowOff>
    </xdr:from>
    <xdr:to>
      <xdr:col>36</xdr:col>
      <xdr:colOff>165100</xdr:colOff>
      <xdr:row>35</xdr:row>
      <xdr:rowOff>153075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05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169602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82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132527</xdr:rowOff>
    </xdr:from>
    <xdr:to>
      <xdr:col>55</xdr:col>
      <xdr:colOff>0</xdr:colOff>
      <xdr:row>55</xdr:row>
      <xdr:rowOff>10327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390827"/>
          <a:ext cx="838200" cy="4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10327</xdr:rowOff>
    </xdr:from>
    <xdr:to>
      <xdr:col>50</xdr:col>
      <xdr:colOff>114300</xdr:colOff>
      <xdr:row>55</xdr:row>
      <xdr:rowOff>149635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440077"/>
          <a:ext cx="889000" cy="13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100678</xdr:rowOff>
    </xdr:from>
    <xdr:to>
      <xdr:col>45</xdr:col>
      <xdr:colOff>177800</xdr:colOff>
      <xdr:row>55</xdr:row>
      <xdr:rowOff>149635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530428"/>
          <a:ext cx="889000" cy="4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100678</xdr:rowOff>
    </xdr:from>
    <xdr:to>
      <xdr:col>41</xdr:col>
      <xdr:colOff>50800</xdr:colOff>
      <xdr:row>56</xdr:row>
      <xdr:rowOff>68907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530428"/>
          <a:ext cx="889000" cy="13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83471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6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81727</xdr:rowOff>
    </xdr:from>
    <xdr:to>
      <xdr:col>55</xdr:col>
      <xdr:colOff>50800</xdr:colOff>
      <xdr:row>55</xdr:row>
      <xdr:rowOff>11877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34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104604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191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130977</xdr:rowOff>
    </xdr:from>
    <xdr:to>
      <xdr:col>50</xdr:col>
      <xdr:colOff>165100</xdr:colOff>
      <xdr:row>55</xdr:row>
      <xdr:rowOff>61127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38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77654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16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98835</xdr:rowOff>
    </xdr:from>
    <xdr:to>
      <xdr:col>46</xdr:col>
      <xdr:colOff>38100</xdr:colOff>
      <xdr:row>56</xdr:row>
      <xdr:rowOff>28985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52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45512</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303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49878</xdr:rowOff>
    </xdr:from>
    <xdr:to>
      <xdr:col>41</xdr:col>
      <xdr:colOff>101600</xdr:colOff>
      <xdr:row>55</xdr:row>
      <xdr:rowOff>151478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7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168005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25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18107</xdr:rowOff>
    </xdr:from>
    <xdr:to>
      <xdr:col>36</xdr:col>
      <xdr:colOff>165100</xdr:colOff>
      <xdr:row>56</xdr:row>
      <xdr:rowOff>119707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1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110834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7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3977</xdr:rowOff>
    </xdr:from>
    <xdr:to>
      <xdr:col>55</xdr:col>
      <xdr:colOff>0</xdr:colOff>
      <xdr:row>79</xdr:row>
      <xdr:rowOff>54749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48527"/>
          <a:ext cx="838200" cy="5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82702</xdr:rowOff>
    </xdr:from>
    <xdr:to>
      <xdr:col>50</xdr:col>
      <xdr:colOff>114300</xdr:colOff>
      <xdr:row>79</xdr:row>
      <xdr:rowOff>3977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284352"/>
          <a:ext cx="889000" cy="26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82702</xdr:rowOff>
    </xdr:from>
    <xdr:to>
      <xdr:col>45</xdr:col>
      <xdr:colOff>177800</xdr:colOff>
      <xdr:row>78</xdr:row>
      <xdr:rowOff>35829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284352"/>
          <a:ext cx="889000" cy="12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110881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35829</xdr:rowOff>
    </xdr:from>
    <xdr:to>
      <xdr:col>41</xdr:col>
      <xdr:colOff>50800</xdr:colOff>
      <xdr:row>78</xdr:row>
      <xdr:rowOff>154863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08929"/>
          <a:ext cx="889000" cy="11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3949</xdr:rowOff>
    </xdr:from>
    <xdr:to>
      <xdr:col>55</xdr:col>
      <xdr:colOff>50800</xdr:colOff>
      <xdr:row>79</xdr:row>
      <xdr:rowOff>105549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4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90326</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63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124627</xdr:rowOff>
    </xdr:from>
    <xdr:to>
      <xdr:col>50</xdr:col>
      <xdr:colOff>165100</xdr:colOff>
      <xdr:row>79</xdr:row>
      <xdr:rowOff>54777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9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45904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9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31902</xdr:rowOff>
    </xdr:from>
    <xdr:to>
      <xdr:col>46</xdr:col>
      <xdr:colOff>38100</xdr:colOff>
      <xdr:row>77</xdr:row>
      <xdr:rowOff>133502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150029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00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156479</xdr:rowOff>
    </xdr:from>
    <xdr:to>
      <xdr:col>41</xdr:col>
      <xdr:colOff>101600</xdr:colOff>
      <xdr:row>78</xdr:row>
      <xdr:rowOff>86629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5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77756</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45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104063</xdr:rowOff>
    </xdr:from>
    <xdr:to>
      <xdr:col>36</xdr:col>
      <xdr:colOff>165100</xdr:colOff>
      <xdr:row>79</xdr:row>
      <xdr:rowOff>34213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7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25340</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56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59685</xdr:rowOff>
    </xdr:from>
    <xdr:to>
      <xdr:col>55</xdr:col>
      <xdr:colOff>0</xdr:colOff>
      <xdr:row>93</xdr:row>
      <xdr:rowOff>149182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004535"/>
          <a:ext cx="838200" cy="8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149182</xdr:rowOff>
    </xdr:from>
    <xdr:to>
      <xdr:col>50</xdr:col>
      <xdr:colOff>114300</xdr:colOff>
      <xdr:row>95</xdr:row>
      <xdr:rowOff>119069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094032"/>
          <a:ext cx="889000" cy="31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7232</xdr:rowOff>
    </xdr:from>
    <xdr:to>
      <xdr:col>45</xdr:col>
      <xdr:colOff>177800</xdr:colOff>
      <xdr:row>95</xdr:row>
      <xdr:rowOff>119069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294982"/>
          <a:ext cx="889000" cy="1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7232</xdr:rowOff>
    </xdr:from>
    <xdr:to>
      <xdr:col>41</xdr:col>
      <xdr:colOff>50800</xdr:colOff>
      <xdr:row>95</xdr:row>
      <xdr:rowOff>122492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294982"/>
          <a:ext cx="889000" cy="11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8885</xdr:rowOff>
    </xdr:from>
    <xdr:to>
      <xdr:col>55</xdr:col>
      <xdr:colOff>50800</xdr:colOff>
      <xdr:row>93</xdr:row>
      <xdr:rowOff>110485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595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31762</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80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98382</xdr:rowOff>
    </xdr:from>
    <xdr:to>
      <xdr:col>50</xdr:col>
      <xdr:colOff>165100</xdr:colOff>
      <xdr:row>94</xdr:row>
      <xdr:rowOff>28532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04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45059</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818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68269</xdr:rowOff>
    </xdr:from>
    <xdr:to>
      <xdr:col>46</xdr:col>
      <xdr:colOff>38100</xdr:colOff>
      <xdr:row>95</xdr:row>
      <xdr:rowOff>169869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35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14946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13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127882</xdr:rowOff>
    </xdr:from>
    <xdr:to>
      <xdr:col>41</xdr:col>
      <xdr:colOff>101600</xdr:colOff>
      <xdr:row>95</xdr:row>
      <xdr:rowOff>58032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24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74559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01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71692</xdr:rowOff>
    </xdr:from>
    <xdr:to>
      <xdr:col>36</xdr:col>
      <xdr:colOff>165100</xdr:colOff>
      <xdr:row>96</xdr:row>
      <xdr:rowOff>1842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5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18369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3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90015</xdr:rowOff>
    </xdr:from>
    <xdr:to>
      <xdr:col>85</xdr:col>
      <xdr:colOff>127000</xdr:colOff>
      <xdr:row>39</xdr:row>
      <xdr:rowOff>91439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76565"/>
          <a:ext cx="838200" cy="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56600</xdr:rowOff>
    </xdr:from>
    <xdr:to>
      <xdr:col>81</xdr:col>
      <xdr:colOff>50800</xdr:colOff>
      <xdr:row>39</xdr:row>
      <xdr:rowOff>91439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43150"/>
          <a:ext cx="889000" cy="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55618</xdr:rowOff>
    </xdr:from>
    <xdr:to>
      <xdr:col>76</xdr:col>
      <xdr:colOff>114300</xdr:colOff>
      <xdr:row>39</xdr:row>
      <xdr:rowOff>56600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42168"/>
          <a:ext cx="88900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55618</xdr:rowOff>
    </xdr:from>
    <xdr:to>
      <xdr:col>71</xdr:col>
      <xdr:colOff>177800</xdr:colOff>
      <xdr:row>39</xdr:row>
      <xdr:rowOff>59161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42168"/>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110728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79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39215</xdr:rowOff>
    </xdr:from>
    <xdr:to>
      <xdr:col>85</xdr:col>
      <xdr:colOff>177800</xdr:colOff>
      <xdr:row>39</xdr:row>
      <xdr:rowOff>140815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2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4824</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40639</xdr:rowOff>
    </xdr:from>
    <xdr:to>
      <xdr:col>81</xdr:col>
      <xdr:colOff>101600</xdr:colOff>
      <xdr:row>39</xdr:row>
      <xdr:rowOff>142239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2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133366</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19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5800</xdr:rowOff>
    </xdr:from>
    <xdr:to>
      <xdr:col>76</xdr:col>
      <xdr:colOff>165100</xdr:colOff>
      <xdr:row>39</xdr:row>
      <xdr:rowOff>107400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9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123928</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46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4818</xdr:rowOff>
    </xdr:from>
    <xdr:to>
      <xdr:col>72</xdr:col>
      <xdr:colOff>38100</xdr:colOff>
      <xdr:row>39</xdr:row>
      <xdr:rowOff>106418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9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122945</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46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8361</xdr:rowOff>
    </xdr:from>
    <xdr:to>
      <xdr:col>67</xdr:col>
      <xdr:colOff>101600</xdr:colOff>
      <xdr:row>39</xdr:row>
      <xdr:rowOff>109961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126488</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47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79457</xdr:rowOff>
    </xdr:from>
    <xdr:to>
      <xdr:col>85</xdr:col>
      <xdr:colOff>127000</xdr:colOff>
      <xdr:row>77</xdr:row>
      <xdr:rowOff>80545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81107"/>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80545</xdr:rowOff>
    </xdr:from>
    <xdr:to>
      <xdr:col>81</xdr:col>
      <xdr:colOff>50800</xdr:colOff>
      <xdr:row>77</xdr:row>
      <xdr:rowOff>85302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82195"/>
          <a:ext cx="8890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85302</xdr:rowOff>
    </xdr:from>
    <xdr:to>
      <xdr:col>76</xdr:col>
      <xdr:colOff>114300</xdr:colOff>
      <xdr:row>77</xdr:row>
      <xdr:rowOff>95634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86952"/>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95634</xdr:rowOff>
    </xdr:from>
    <xdr:to>
      <xdr:col>71</xdr:col>
      <xdr:colOff>177800</xdr:colOff>
      <xdr:row>77</xdr:row>
      <xdr:rowOff>113616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97284"/>
          <a:ext cx="889000" cy="1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28657</xdr:rowOff>
    </xdr:from>
    <xdr:to>
      <xdr:col>85</xdr:col>
      <xdr:colOff>177800</xdr:colOff>
      <xdr:row>77</xdr:row>
      <xdr:rowOff>130257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51534</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8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29745</xdr:rowOff>
    </xdr:from>
    <xdr:to>
      <xdr:col>81</xdr:col>
      <xdr:colOff>101600</xdr:colOff>
      <xdr:row>77</xdr:row>
      <xdr:rowOff>131345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3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147872</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00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34502</xdr:rowOff>
    </xdr:from>
    <xdr:to>
      <xdr:col>76</xdr:col>
      <xdr:colOff>165100</xdr:colOff>
      <xdr:row>77</xdr:row>
      <xdr:rowOff>136102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3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152629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01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44834</xdr:rowOff>
    </xdr:from>
    <xdr:to>
      <xdr:col>72</xdr:col>
      <xdr:colOff>38100</xdr:colOff>
      <xdr:row>77</xdr:row>
      <xdr:rowOff>146434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162961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2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62816</xdr:rowOff>
    </xdr:from>
    <xdr:to>
      <xdr:col>67</xdr:col>
      <xdr:colOff>101600</xdr:colOff>
      <xdr:row>77</xdr:row>
      <xdr:rowOff>164416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6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9493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3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101975</xdr:rowOff>
    </xdr:from>
    <xdr:to>
      <xdr:col>85</xdr:col>
      <xdr:colOff>127000</xdr:colOff>
      <xdr:row>98</xdr:row>
      <xdr:rowOff>122775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04075"/>
          <a:ext cx="838200" cy="2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56289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858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119107</xdr:rowOff>
    </xdr:from>
    <xdr:to>
      <xdr:col>81</xdr:col>
      <xdr:colOff>50800</xdr:colOff>
      <xdr:row>98</xdr:row>
      <xdr:rowOff>122775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21207"/>
          <a:ext cx="889000" cy="3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97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87644</xdr:rowOff>
    </xdr:from>
    <xdr:to>
      <xdr:col>76</xdr:col>
      <xdr:colOff>114300</xdr:colOff>
      <xdr:row>98</xdr:row>
      <xdr:rowOff>119107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889744"/>
          <a:ext cx="889000" cy="3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2624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97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87644</xdr:rowOff>
    </xdr:from>
    <xdr:to>
      <xdr:col>71</xdr:col>
      <xdr:colOff>177800</xdr:colOff>
      <xdr:row>98</xdr:row>
      <xdr:rowOff>142500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889744"/>
          <a:ext cx="889000" cy="5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25931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99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51175</xdr:rowOff>
    </xdr:from>
    <xdr:to>
      <xdr:col>85</xdr:col>
      <xdr:colOff>177800</xdr:colOff>
      <xdr:row>98</xdr:row>
      <xdr:rowOff>152775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5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10552</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64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71975</xdr:rowOff>
    </xdr:from>
    <xdr:to>
      <xdr:col>81</xdr:col>
      <xdr:colOff>101600</xdr:colOff>
      <xdr:row>99</xdr:row>
      <xdr:rowOff>2125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87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18652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64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68307</xdr:rowOff>
    </xdr:from>
    <xdr:to>
      <xdr:col>76</xdr:col>
      <xdr:colOff>165100</xdr:colOff>
      <xdr:row>98</xdr:row>
      <xdr:rowOff>169907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87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14984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64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36844</xdr:rowOff>
    </xdr:from>
    <xdr:to>
      <xdr:col>72</xdr:col>
      <xdr:colOff>38100</xdr:colOff>
      <xdr:row>98</xdr:row>
      <xdr:rowOff>138444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154971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6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91700</xdr:rowOff>
    </xdr:from>
    <xdr:to>
      <xdr:col>67</xdr:col>
      <xdr:colOff>101600</xdr:colOff>
      <xdr:row>99</xdr:row>
      <xdr:rowOff>21850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38377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66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168046</xdr:rowOff>
    </xdr:from>
    <xdr:to>
      <xdr:col>116</xdr:col>
      <xdr:colOff>63500</xdr:colOff>
      <xdr:row>39</xdr:row>
      <xdr:rowOff>7079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683146"/>
          <a:ext cx="8382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7079</xdr:rowOff>
    </xdr:from>
    <xdr:to>
      <xdr:col>111</xdr:col>
      <xdr:colOff>177800</xdr:colOff>
      <xdr:row>39</xdr:row>
      <xdr:rowOff>18281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93629"/>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18281</xdr:rowOff>
    </xdr:from>
    <xdr:to>
      <xdr:col>107</xdr:col>
      <xdr:colOff>50800</xdr:colOff>
      <xdr:row>39</xdr:row>
      <xdr:rowOff>30038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704831"/>
          <a:ext cx="8890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79252</xdr:rowOff>
    </xdr:from>
    <xdr:to>
      <xdr:col>102</xdr:col>
      <xdr:colOff>114300</xdr:colOff>
      <xdr:row>39</xdr:row>
      <xdr:rowOff>30038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594352"/>
          <a:ext cx="889000" cy="12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117246</xdr:rowOff>
    </xdr:from>
    <xdr:to>
      <xdr:col>116</xdr:col>
      <xdr:colOff>114300</xdr:colOff>
      <xdr:row>39</xdr:row>
      <xdr:rowOff>47396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3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64779</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7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127729</xdr:rowOff>
    </xdr:from>
    <xdr:to>
      <xdr:col>112</xdr:col>
      <xdr:colOff>38100</xdr:colOff>
      <xdr:row>39</xdr:row>
      <xdr:rowOff>57879</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4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49006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735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138931</xdr:rowOff>
    </xdr:from>
    <xdr:to>
      <xdr:col>107</xdr:col>
      <xdr:colOff>101600</xdr:colOff>
      <xdr:row>39</xdr:row>
      <xdr:rowOff>69081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5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60208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4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150688</xdr:rowOff>
    </xdr:from>
    <xdr:to>
      <xdr:col>102</xdr:col>
      <xdr:colOff>165100</xdr:colOff>
      <xdr:row>39</xdr:row>
      <xdr:rowOff>80838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6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71965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758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28452</xdr:rowOff>
    </xdr:from>
    <xdr:to>
      <xdr:col>98</xdr:col>
      <xdr:colOff>38100</xdr:colOff>
      <xdr:row>38</xdr:row>
      <xdr:rowOff>130052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54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146579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1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31572</xdr:rowOff>
    </xdr:from>
    <xdr:to>
      <xdr:col>116</xdr:col>
      <xdr:colOff>63500</xdr:colOff>
      <xdr:row>57</xdr:row>
      <xdr:rowOff>55141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9632772"/>
          <a:ext cx="838200" cy="19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84731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28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55141</xdr:rowOff>
    </xdr:from>
    <xdr:to>
      <xdr:col>111</xdr:col>
      <xdr:colOff>177800</xdr:colOff>
      <xdr:row>59</xdr:row>
      <xdr:rowOff>41852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9827791"/>
          <a:ext cx="889000" cy="32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40467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41852</xdr:rowOff>
    </xdr:from>
    <xdr:to>
      <xdr:col>107</xdr:col>
      <xdr:colOff>50800</xdr:colOff>
      <xdr:row>59</xdr:row>
      <xdr:rowOff>41882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7402"/>
          <a:ext cx="889000" cy="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41349</xdr:rowOff>
    </xdr:from>
    <xdr:to>
      <xdr:col>102</xdr:col>
      <xdr:colOff>114300</xdr:colOff>
      <xdr:row>59</xdr:row>
      <xdr:rowOff>41882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6899"/>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152222</xdr:rowOff>
    </xdr:from>
    <xdr:to>
      <xdr:col>116</xdr:col>
      <xdr:colOff>114300</xdr:colOff>
      <xdr:row>56</xdr:row>
      <xdr:rowOff>82372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5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3649</xdr:rowOff>
    </xdr:from>
    <xdr:ext cx="534377"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43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4341</xdr:rowOff>
    </xdr:from>
    <xdr:to>
      <xdr:col>112</xdr:col>
      <xdr:colOff>38100</xdr:colOff>
      <xdr:row>57</xdr:row>
      <xdr:rowOff>105941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77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122468</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56111" y="955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162502</xdr:rowOff>
    </xdr:from>
    <xdr:to>
      <xdr:col>107</xdr:col>
      <xdr:colOff>101600</xdr:colOff>
      <xdr:row>59</xdr:row>
      <xdr:rowOff>92652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83779</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199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162532</xdr:rowOff>
    </xdr:from>
    <xdr:to>
      <xdr:col>102</xdr:col>
      <xdr:colOff>165100</xdr:colOff>
      <xdr:row>59</xdr:row>
      <xdr:rowOff>92682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83809</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199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161999</xdr:rowOff>
    </xdr:from>
    <xdr:to>
      <xdr:col>98</xdr:col>
      <xdr:colOff>38100</xdr:colOff>
      <xdr:row>59</xdr:row>
      <xdr:rowOff>92149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83276</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198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43059</xdr:rowOff>
    </xdr:from>
    <xdr:to>
      <xdr:col>116</xdr:col>
      <xdr:colOff>63500</xdr:colOff>
      <xdr:row>73</xdr:row>
      <xdr:rowOff>78949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558909"/>
          <a:ext cx="8382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78949</xdr:rowOff>
    </xdr:from>
    <xdr:to>
      <xdr:col>111</xdr:col>
      <xdr:colOff>177800</xdr:colOff>
      <xdr:row>73</xdr:row>
      <xdr:rowOff>116763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594799"/>
          <a:ext cx="889000" cy="3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116763</xdr:rowOff>
    </xdr:from>
    <xdr:to>
      <xdr:col>107</xdr:col>
      <xdr:colOff>50800</xdr:colOff>
      <xdr:row>73</xdr:row>
      <xdr:rowOff>155321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632613"/>
          <a:ext cx="889000" cy="38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155321</xdr:rowOff>
    </xdr:from>
    <xdr:to>
      <xdr:col>102</xdr:col>
      <xdr:colOff>114300</xdr:colOff>
      <xdr:row>74</xdr:row>
      <xdr:rowOff>18085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671171"/>
          <a:ext cx="889000" cy="3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163709</xdr:rowOff>
    </xdr:from>
    <xdr:to>
      <xdr:col>116</xdr:col>
      <xdr:colOff>114300</xdr:colOff>
      <xdr:row>73</xdr:row>
      <xdr:rowOff>93859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50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15136</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359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28149</xdr:rowOff>
    </xdr:from>
    <xdr:to>
      <xdr:col>112</xdr:col>
      <xdr:colOff>38100</xdr:colOff>
      <xdr:row>73</xdr:row>
      <xdr:rowOff>129749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5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146276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31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65963</xdr:rowOff>
    </xdr:from>
    <xdr:to>
      <xdr:col>107</xdr:col>
      <xdr:colOff>101600</xdr:colOff>
      <xdr:row>73</xdr:row>
      <xdr:rowOff>167563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58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12640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3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104521</xdr:rowOff>
    </xdr:from>
    <xdr:to>
      <xdr:col>102</xdr:col>
      <xdr:colOff>165100</xdr:colOff>
      <xdr:row>74</xdr:row>
      <xdr:rowOff>34671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62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51198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39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138735</xdr:rowOff>
    </xdr:from>
    <xdr:to>
      <xdr:col>98</xdr:col>
      <xdr:colOff>38100</xdr:colOff>
      <xdr:row>74</xdr:row>
      <xdr:rowOff>68885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85412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2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本市の性質別歳出決算の状況を類似団体と比較すると、住民一人当たりのコストについては、維持補修費は低水準で推移しているが、扶助費、公債費、繰出金については、高水準で推移している。</a:t>
          </a:r>
        </a:p>
        <a:p>
          <a:r>
            <a:rPr kumimoji="1" lang="ja-JP" altLang="en-US" sz="1300">
              <a:latin typeface="ＭＳ Ｐゴシック" panose="020B0600070205080204" pitchFamily="50" charset="-128"/>
              <a:ea typeface="ＭＳ Ｐゴシック" panose="020B0600070205080204" pitchFamily="50" charset="-128"/>
            </a:rPr>
            <a:t>　住民一人当たりのコストが高いものは、ほぼ経常経費であり、財政構造の硬直化がうかがえる。近年の普通建設事業費（うち更新整備）については、施設の老朽化等に伴う更新等により、類似団体を大きく上回る高水準で推移していることから、公共施設等総合管理計画に基づいた管理を推進していくとともに、補助費等については、引き続き補助金ガイドラインに基づいた補助金の見直しを進め、高水準に推移している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23,592
23,406
126.67
23,895,252
22,848,673
727,507
10,655,278
21,626,858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61214</xdr:rowOff>
    </xdr:from>
    <xdr:to>
      <xdr:col>24</xdr:col>
      <xdr:colOff>63500</xdr:colOff>
      <xdr:row>37</xdr:row>
      <xdr:rowOff>91694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404864"/>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51308</xdr:rowOff>
    </xdr:from>
    <xdr:to>
      <xdr:col>19</xdr:col>
      <xdr:colOff>177800</xdr:colOff>
      <xdr:row>37</xdr:row>
      <xdr:rowOff>61214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94958"/>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51308</xdr:rowOff>
    </xdr:from>
    <xdr:to>
      <xdr:col>15</xdr:col>
      <xdr:colOff>50800</xdr:colOff>
      <xdr:row>37</xdr:row>
      <xdr:rowOff>82550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94958"/>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80835</xdr:rowOff>
    </xdr:from>
    <xdr:to>
      <xdr:col>10</xdr:col>
      <xdr:colOff>114300</xdr:colOff>
      <xdr:row>37</xdr:row>
      <xdr:rowOff>82550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2448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40894</xdr:rowOff>
    </xdr:from>
    <xdr:to>
      <xdr:col>24</xdr:col>
      <xdr:colOff>114300</xdr:colOff>
      <xdr:row>37</xdr:row>
      <xdr:rowOff>142494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63771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3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10414</xdr:rowOff>
    </xdr:from>
    <xdr:to>
      <xdr:col>20</xdr:col>
      <xdr:colOff>38100</xdr:colOff>
      <xdr:row>37</xdr:row>
      <xdr:rowOff>112014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128541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2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508</xdr:rowOff>
    </xdr:from>
    <xdr:to>
      <xdr:col>15</xdr:col>
      <xdr:colOff>101600</xdr:colOff>
      <xdr:row>37</xdr:row>
      <xdr:rowOff>102108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4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118635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1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31750</xdr:rowOff>
    </xdr:from>
    <xdr:to>
      <xdr:col>10</xdr:col>
      <xdr:colOff>165100</xdr:colOff>
      <xdr:row>37</xdr:row>
      <xdr:rowOff>133350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149877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30035</xdr:rowOff>
    </xdr:from>
    <xdr:to>
      <xdr:col>6</xdr:col>
      <xdr:colOff>38100</xdr:colOff>
      <xdr:row>37</xdr:row>
      <xdr:rowOff>131635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7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148162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4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130742</xdr:rowOff>
    </xdr:from>
    <xdr:to>
      <xdr:col>24</xdr:col>
      <xdr:colOff>63500</xdr:colOff>
      <xdr:row>58</xdr:row>
      <xdr:rowOff>14902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03392"/>
          <a:ext cx="838200" cy="5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14902</xdr:rowOff>
    </xdr:from>
    <xdr:to>
      <xdr:col>19</xdr:col>
      <xdr:colOff>177800</xdr:colOff>
      <xdr:row>58</xdr:row>
      <xdr:rowOff>34147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59002"/>
          <a:ext cx="889000" cy="1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10297</xdr:rowOff>
    </xdr:from>
    <xdr:to>
      <xdr:col>15</xdr:col>
      <xdr:colOff>50800</xdr:colOff>
      <xdr:row>58</xdr:row>
      <xdr:rowOff>34147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54397"/>
          <a:ext cx="889000" cy="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95320</xdr:rowOff>
    </xdr:from>
    <xdr:to>
      <xdr:col>10</xdr:col>
      <xdr:colOff>114300</xdr:colOff>
      <xdr:row>58</xdr:row>
      <xdr:rowOff>10297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67970"/>
          <a:ext cx="889000" cy="8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79942</xdr:rowOff>
    </xdr:from>
    <xdr:to>
      <xdr:col>24</xdr:col>
      <xdr:colOff>114300</xdr:colOff>
      <xdr:row>58</xdr:row>
      <xdr:rowOff>10092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5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102819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04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135552</xdr:rowOff>
    </xdr:from>
    <xdr:to>
      <xdr:col>20</xdr:col>
      <xdr:colOff>38100</xdr:colOff>
      <xdr:row>58</xdr:row>
      <xdr:rowOff>65702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82229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83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154797</xdr:rowOff>
    </xdr:from>
    <xdr:to>
      <xdr:col>15</xdr:col>
      <xdr:colOff>101600</xdr:colOff>
      <xdr:row>58</xdr:row>
      <xdr:rowOff>84947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2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101474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0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130947</xdr:rowOff>
    </xdr:from>
    <xdr:to>
      <xdr:col>10</xdr:col>
      <xdr:colOff>165100</xdr:colOff>
      <xdr:row>58</xdr:row>
      <xdr:rowOff>61097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77624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7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44520</xdr:rowOff>
    </xdr:from>
    <xdr:to>
      <xdr:col>6</xdr:col>
      <xdr:colOff>38100</xdr:colOff>
      <xdr:row>57</xdr:row>
      <xdr:rowOff>146120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162647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92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97540</xdr:rowOff>
    </xdr:from>
    <xdr:to>
      <xdr:col>24</xdr:col>
      <xdr:colOff>63500</xdr:colOff>
      <xdr:row>76</xdr:row>
      <xdr:rowOff>121631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27740"/>
          <a:ext cx="838200" cy="2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121631</xdr:rowOff>
    </xdr:from>
    <xdr:to>
      <xdr:col>19</xdr:col>
      <xdr:colOff>177800</xdr:colOff>
      <xdr:row>77</xdr:row>
      <xdr:rowOff>231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51831"/>
          <a:ext cx="889000" cy="5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153321</xdr:rowOff>
    </xdr:from>
    <xdr:to>
      <xdr:col>15</xdr:col>
      <xdr:colOff>50800</xdr:colOff>
      <xdr:row>77</xdr:row>
      <xdr:rowOff>231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183521"/>
          <a:ext cx="889000" cy="1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153321</xdr:rowOff>
    </xdr:from>
    <xdr:to>
      <xdr:col>10</xdr:col>
      <xdr:colOff>114300</xdr:colOff>
      <xdr:row>77</xdr:row>
      <xdr:rowOff>99364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83521"/>
          <a:ext cx="889000" cy="11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46740</xdr:rowOff>
    </xdr:from>
    <xdr:to>
      <xdr:col>24</xdr:col>
      <xdr:colOff>114300</xdr:colOff>
      <xdr:row>76</xdr:row>
      <xdr:rowOff>148340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7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69617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28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70831</xdr:rowOff>
    </xdr:from>
    <xdr:to>
      <xdr:col>20</xdr:col>
      <xdr:colOff>38100</xdr:colOff>
      <xdr:row>77</xdr:row>
      <xdr:rowOff>981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0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17508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7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120881</xdr:rowOff>
    </xdr:from>
    <xdr:to>
      <xdr:col>15</xdr:col>
      <xdr:colOff>101600</xdr:colOff>
      <xdr:row>77</xdr:row>
      <xdr:rowOff>51031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5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67558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26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102521</xdr:rowOff>
    </xdr:from>
    <xdr:to>
      <xdr:col>10</xdr:col>
      <xdr:colOff>165100</xdr:colOff>
      <xdr:row>77</xdr:row>
      <xdr:rowOff>32671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3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49199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0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48564</xdr:rowOff>
    </xdr:from>
    <xdr:to>
      <xdr:col>6</xdr:col>
      <xdr:colOff>38100</xdr:colOff>
      <xdr:row>77</xdr:row>
      <xdr:rowOff>150164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166691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25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71726</xdr:rowOff>
    </xdr:from>
    <xdr:to>
      <xdr:col>24</xdr:col>
      <xdr:colOff>63500</xdr:colOff>
      <xdr:row>99</xdr:row>
      <xdr:rowOff>74687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45276"/>
          <a:ext cx="8382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71726</xdr:rowOff>
    </xdr:from>
    <xdr:to>
      <xdr:col>19</xdr:col>
      <xdr:colOff>177800</xdr:colOff>
      <xdr:row>99</xdr:row>
      <xdr:rowOff>73496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45276"/>
          <a:ext cx="889000" cy="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73496</xdr:rowOff>
    </xdr:from>
    <xdr:to>
      <xdr:col>15</xdr:col>
      <xdr:colOff>50800</xdr:colOff>
      <xdr:row>99</xdr:row>
      <xdr:rowOff>76112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47046"/>
          <a:ext cx="889000" cy="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76112</xdr:rowOff>
    </xdr:from>
    <xdr:to>
      <xdr:col>10</xdr:col>
      <xdr:colOff>114300</xdr:colOff>
      <xdr:row>99</xdr:row>
      <xdr:rowOff>77715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49662"/>
          <a:ext cx="889000" cy="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23887</xdr:rowOff>
    </xdr:from>
    <xdr:to>
      <xdr:col>24</xdr:col>
      <xdr:colOff>114300</xdr:colOff>
      <xdr:row>99</xdr:row>
      <xdr:rowOff>125487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99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154714</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8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20926</xdr:rowOff>
    </xdr:from>
    <xdr:to>
      <xdr:col>20</xdr:col>
      <xdr:colOff>38100</xdr:colOff>
      <xdr:row>99</xdr:row>
      <xdr:rowOff>122526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9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139053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76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22696</xdr:rowOff>
    </xdr:from>
    <xdr:to>
      <xdr:col>15</xdr:col>
      <xdr:colOff>101600</xdr:colOff>
      <xdr:row>99</xdr:row>
      <xdr:rowOff>124296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140823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7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25312</xdr:rowOff>
    </xdr:from>
    <xdr:to>
      <xdr:col>10</xdr:col>
      <xdr:colOff>165100</xdr:colOff>
      <xdr:row>99</xdr:row>
      <xdr:rowOff>126912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9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143439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7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26915</xdr:rowOff>
    </xdr:from>
    <xdr:to>
      <xdr:col>6</xdr:col>
      <xdr:colOff>38100</xdr:colOff>
      <xdr:row>99</xdr:row>
      <xdr:rowOff>128515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145042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7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99822</xdr:rowOff>
    </xdr:from>
    <xdr:to>
      <xdr:col>55</xdr:col>
      <xdr:colOff>0</xdr:colOff>
      <xdr:row>56</xdr:row>
      <xdr:rowOff>32753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529572"/>
          <a:ext cx="838200" cy="10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32753</xdr:rowOff>
    </xdr:from>
    <xdr:to>
      <xdr:col>50</xdr:col>
      <xdr:colOff>114300</xdr:colOff>
      <xdr:row>56</xdr:row>
      <xdr:rowOff>154013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633953"/>
          <a:ext cx="889000" cy="1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159906</xdr:rowOff>
    </xdr:from>
    <xdr:to>
      <xdr:col>45</xdr:col>
      <xdr:colOff>177800</xdr:colOff>
      <xdr:row>56</xdr:row>
      <xdr:rowOff>154013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589656"/>
          <a:ext cx="889000" cy="16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159906</xdr:rowOff>
    </xdr:from>
    <xdr:to>
      <xdr:col>41</xdr:col>
      <xdr:colOff>50800</xdr:colOff>
      <xdr:row>56</xdr:row>
      <xdr:rowOff>114046</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589656"/>
          <a:ext cx="889000" cy="12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49022</xdr:rowOff>
    </xdr:from>
    <xdr:to>
      <xdr:col>55</xdr:col>
      <xdr:colOff>50800</xdr:colOff>
      <xdr:row>55</xdr:row>
      <xdr:rowOff>150622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47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71899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33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153403</xdr:rowOff>
    </xdr:from>
    <xdr:to>
      <xdr:col>50</xdr:col>
      <xdr:colOff>165100</xdr:colOff>
      <xdr:row>56</xdr:row>
      <xdr:rowOff>83553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58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100080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35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103213</xdr:rowOff>
    </xdr:from>
    <xdr:to>
      <xdr:col>46</xdr:col>
      <xdr:colOff>38100</xdr:colOff>
      <xdr:row>57</xdr:row>
      <xdr:rowOff>33363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70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24490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79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109106</xdr:rowOff>
    </xdr:from>
    <xdr:to>
      <xdr:col>41</xdr:col>
      <xdr:colOff>101600</xdr:colOff>
      <xdr:row>56</xdr:row>
      <xdr:rowOff>39256</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5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55783</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31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63246</xdr:rowOff>
    </xdr:from>
    <xdr:to>
      <xdr:col>36</xdr:col>
      <xdr:colOff>165100</xdr:colOff>
      <xdr:row>56</xdr:row>
      <xdr:rowOff>164846</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66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155973</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7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74169</xdr:rowOff>
    </xdr:from>
    <xdr:to>
      <xdr:col>55</xdr:col>
      <xdr:colOff>0</xdr:colOff>
      <xdr:row>77</xdr:row>
      <xdr:rowOff>87908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275819"/>
          <a:ext cx="838200" cy="1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87908</xdr:rowOff>
    </xdr:from>
    <xdr:to>
      <xdr:col>50</xdr:col>
      <xdr:colOff>114300</xdr:colOff>
      <xdr:row>78</xdr:row>
      <xdr:rowOff>5525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289558"/>
          <a:ext cx="889000" cy="89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5525</xdr:rowOff>
    </xdr:from>
    <xdr:to>
      <xdr:col>45</xdr:col>
      <xdr:colOff>177800</xdr:colOff>
      <xdr:row>78</xdr:row>
      <xdr:rowOff>39216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378625"/>
          <a:ext cx="889000" cy="3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19580</xdr:rowOff>
    </xdr:from>
    <xdr:to>
      <xdr:col>41</xdr:col>
      <xdr:colOff>50800</xdr:colOff>
      <xdr:row>78</xdr:row>
      <xdr:rowOff>39216</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392680"/>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23369</xdr:rowOff>
    </xdr:from>
    <xdr:to>
      <xdr:col>55</xdr:col>
      <xdr:colOff>50800</xdr:colOff>
      <xdr:row>77</xdr:row>
      <xdr:rowOff>124969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46246</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07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37108</xdr:rowOff>
    </xdr:from>
    <xdr:to>
      <xdr:col>50</xdr:col>
      <xdr:colOff>165100</xdr:colOff>
      <xdr:row>77</xdr:row>
      <xdr:rowOff>138708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3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155235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1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126175</xdr:rowOff>
    </xdr:from>
    <xdr:to>
      <xdr:col>46</xdr:col>
      <xdr:colOff>38100</xdr:colOff>
      <xdr:row>78</xdr:row>
      <xdr:rowOff>56325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2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47452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159866</xdr:rowOff>
    </xdr:from>
    <xdr:to>
      <xdr:col>41</xdr:col>
      <xdr:colOff>101600</xdr:colOff>
      <xdr:row>78</xdr:row>
      <xdr:rowOff>90016</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6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81143</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5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140230</xdr:rowOff>
    </xdr:from>
    <xdr:to>
      <xdr:col>36</xdr:col>
      <xdr:colOff>165100</xdr:colOff>
      <xdr:row>78</xdr:row>
      <xdr:rowOff>70380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61507</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3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60826</xdr:rowOff>
    </xdr:from>
    <xdr:to>
      <xdr:col>55</xdr:col>
      <xdr:colOff>0</xdr:colOff>
      <xdr:row>96</xdr:row>
      <xdr:rowOff>105066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520026"/>
          <a:ext cx="838200" cy="4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60826</xdr:rowOff>
    </xdr:from>
    <xdr:to>
      <xdr:col>50</xdr:col>
      <xdr:colOff>114300</xdr:colOff>
      <xdr:row>97</xdr:row>
      <xdr:rowOff>38872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20026"/>
          <a:ext cx="889000" cy="14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38872</xdr:rowOff>
    </xdr:from>
    <xdr:to>
      <xdr:col>45</xdr:col>
      <xdr:colOff>177800</xdr:colOff>
      <xdr:row>97</xdr:row>
      <xdr:rowOff>91283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669522"/>
          <a:ext cx="889000" cy="5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29561</xdr:rowOff>
    </xdr:from>
    <xdr:to>
      <xdr:col>41</xdr:col>
      <xdr:colOff>50800</xdr:colOff>
      <xdr:row>97</xdr:row>
      <xdr:rowOff>91283</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660211"/>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54266</xdr:rowOff>
    </xdr:from>
    <xdr:to>
      <xdr:col>55</xdr:col>
      <xdr:colOff>50800</xdr:colOff>
      <xdr:row>96</xdr:row>
      <xdr:rowOff>155866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1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32693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49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10026</xdr:rowOff>
    </xdr:from>
    <xdr:to>
      <xdr:col>50</xdr:col>
      <xdr:colOff>165100</xdr:colOff>
      <xdr:row>96</xdr:row>
      <xdr:rowOff>111626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4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128153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24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159522</xdr:rowOff>
    </xdr:from>
    <xdr:to>
      <xdr:col>46</xdr:col>
      <xdr:colOff>38100</xdr:colOff>
      <xdr:row>97</xdr:row>
      <xdr:rowOff>89672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1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80799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1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40483</xdr:rowOff>
    </xdr:from>
    <xdr:to>
      <xdr:col>41</xdr:col>
      <xdr:colOff>101600</xdr:colOff>
      <xdr:row>97</xdr:row>
      <xdr:rowOff>142083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7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133210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6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150211</xdr:rowOff>
    </xdr:from>
    <xdr:to>
      <xdr:col>36</xdr:col>
      <xdr:colOff>165100</xdr:colOff>
      <xdr:row>97</xdr:row>
      <xdr:rowOff>80361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0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71488</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85079</xdr:rowOff>
    </xdr:from>
    <xdr:to>
      <xdr:col>85</xdr:col>
      <xdr:colOff>127000</xdr:colOff>
      <xdr:row>36</xdr:row>
      <xdr:rowOff>90422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085829"/>
          <a:ext cx="838200" cy="17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90422</xdr:rowOff>
    </xdr:from>
    <xdr:to>
      <xdr:col>81</xdr:col>
      <xdr:colOff>50800</xdr:colOff>
      <xdr:row>37</xdr:row>
      <xdr:rowOff>54146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262622"/>
          <a:ext cx="889000" cy="13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54146</xdr:rowOff>
    </xdr:from>
    <xdr:to>
      <xdr:col>76</xdr:col>
      <xdr:colOff>114300</xdr:colOff>
      <xdr:row>37</xdr:row>
      <xdr:rowOff>102524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397796"/>
          <a:ext cx="889000" cy="4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102524</xdr:rowOff>
    </xdr:from>
    <xdr:to>
      <xdr:col>71</xdr:col>
      <xdr:colOff>177800</xdr:colOff>
      <xdr:row>37</xdr:row>
      <xdr:rowOff>124298</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446174"/>
          <a:ext cx="889000" cy="21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34279</xdr:rowOff>
    </xdr:from>
    <xdr:to>
      <xdr:col>85</xdr:col>
      <xdr:colOff>177800</xdr:colOff>
      <xdr:row>35</xdr:row>
      <xdr:rowOff>135879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03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57156</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88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39622</xdr:rowOff>
    </xdr:from>
    <xdr:to>
      <xdr:col>81</xdr:col>
      <xdr:colOff>101600</xdr:colOff>
      <xdr:row>36</xdr:row>
      <xdr:rowOff>141222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21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157749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598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3346</xdr:rowOff>
    </xdr:from>
    <xdr:to>
      <xdr:col>76</xdr:col>
      <xdr:colOff>165100</xdr:colOff>
      <xdr:row>37</xdr:row>
      <xdr:rowOff>104946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4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121473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12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51724</xdr:rowOff>
    </xdr:from>
    <xdr:to>
      <xdr:col>72</xdr:col>
      <xdr:colOff>38100</xdr:colOff>
      <xdr:row>37</xdr:row>
      <xdr:rowOff>153324</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9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144451</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48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73498</xdr:rowOff>
    </xdr:from>
    <xdr:to>
      <xdr:col>67</xdr:col>
      <xdr:colOff>101600</xdr:colOff>
      <xdr:row>38</xdr:row>
      <xdr:rowOff>3648</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4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166225</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0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146627</xdr:rowOff>
    </xdr:from>
    <xdr:to>
      <xdr:col>85</xdr:col>
      <xdr:colOff>127000</xdr:colOff>
      <xdr:row>54</xdr:row>
      <xdr:rowOff>48344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5481300" y="9233477"/>
          <a:ext cx="838200" cy="7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146627</xdr:rowOff>
    </xdr:from>
    <xdr:to>
      <xdr:col>81</xdr:col>
      <xdr:colOff>50800</xdr:colOff>
      <xdr:row>54</xdr:row>
      <xdr:rowOff>74686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233477"/>
          <a:ext cx="889000" cy="9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23144</xdr:rowOff>
    </xdr:from>
    <xdr:to>
      <xdr:col>76</xdr:col>
      <xdr:colOff>114300</xdr:colOff>
      <xdr:row>54</xdr:row>
      <xdr:rowOff>74686</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281444"/>
          <a:ext cx="889000" cy="5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23144</xdr:rowOff>
    </xdr:from>
    <xdr:to>
      <xdr:col>71</xdr:col>
      <xdr:colOff>177800</xdr:colOff>
      <xdr:row>55</xdr:row>
      <xdr:rowOff>106233</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281444"/>
          <a:ext cx="889000" cy="25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168994</xdr:rowOff>
    </xdr:from>
    <xdr:to>
      <xdr:col>85</xdr:col>
      <xdr:colOff>177800</xdr:colOff>
      <xdr:row>54</xdr:row>
      <xdr:rowOff>99144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2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20421</xdr:rowOff>
    </xdr:from>
    <xdr:ext cx="599010"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107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95827</xdr:rowOff>
    </xdr:from>
    <xdr:to>
      <xdr:col>81</xdr:col>
      <xdr:colOff>101600</xdr:colOff>
      <xdr:row>54</xdr:row>
      <xdr:rowOff>25977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18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42504</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181795" y="895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23886</xdr:rowOff>
    </xdr:from>
    <xdr:to>
      <xdr:col>76</xdr:col>
      <xdr:colOff>165100</xdr:colOff>
      <xdr:row>54</xdr:row>
      <xdr:rowOff>125486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28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142013</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292795" y="9057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143794</xdr:rowOff>
    </xdr:from>
    <xdr:to>
      <xdr:col>72</xdr:col>
      <xdr:colOff>38100</xdr:colOff>
      <xdr:row>54</xdr:row>
      <xdr:rowOff>73944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23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90471</xdr:rowOff>
    </xdr:from>
    <xdr:ext cx="59901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03795" y="900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55433</xdr:rowOff>
    </xdr:from>
    <xdr:to>
      <xdr:col>67</xdr:col>
      <xdr:colOff>101600</xdr:colOff>
      <xdr:row>55</xdr:row>
      <xdr:rowOff>157033</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48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2110</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26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90015</xdr:rowOff>
    </xdr:from>
    <xdr:to>
      <xdr:col>85</xdr:col>
      <xdr:colOff>127000</xdr:colOff>
      <xdr:row>79</xdr:row>
      <xdr:rowOff>91439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34565"/>
          <a:ext cx="838200" cy="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56601</xdr:rowOff>
    </xdr:from>
    <xdr:to>
      <xdr:col>81</xdr:col>
      <xdr:colOff>50800</xdr:colOff>
      <xdr:row>79</xdr:row>
      <xdr:rowOff>91439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01151"/>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55618</xdr:rowOff>
    </xdr:from>
    <xdr:to>
      <xdr:col>76</xdr:col>
      <xdr:colOff>114300</xdr:colOff>
      <xdr:row>79</xdr:row>
      <xdr:rowOff>56601</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00168"/>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55618</xdr:rowOff>
    </xdr:from>
    <xdr:to>
      <xdr:col>71</xdr:col>
      <xdr:colOff>177800</xdr:colOff>
      <xdr:row>79</xdr:row>
      <xdr:rowOff>59161</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00168"/>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110729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6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39215</xdr:rowOff>
    </xdr:from>
    <xdr:to>
      <xdr:col>85</xdr:col>
      <xdr:colOff>177800</xdr:colOff>
      <xdr:row>79</xdr:row>
      <xdr:rowOff>140815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8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4811</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40639</xdr:rowOff>
    </xdr:from>
    <xdr:to>
      <xdr:col>81</xdr:col>
      <xdr:colOff>101600</xdr:colOff>
      <xdr:row>79</xdr:row>
      <xdr:rowOff>142239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8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133366</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77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5801</xdr:rowOff>
    </xdr:from>
    <xdr:to>
      <xdr:col>76</xdr:col>
      <xdr:colOff>165100</xdr:colOff>
      <xdr:row>79</xdr:row>
      <xdr:rowOff>107401</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5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123928</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32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4818</xdr:rowOff>
    </xdr:from>
    <xdr:to>
      <xdr:col>72</xdr:col>
      <xdr:colOff>38100</xdr:colOff>
      <xdr:row>79</xdr:row>
      <xdr:rowOff>106418</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4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122945</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32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8361</xdr:rowOff>
    </xdr:from>
    <xdr:to>
      <xdr:col>67</xdr:col>
      <xdr:colOff>101600</xdr:colOff>
      <xdr:row>79</xdr:row>
      <xdr:rowOff>109961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5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126488</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332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79457</xdr:rowOff>
    </xdr:from>
    <xdr:to>
      <xdr:col>85</xdr:col>
      <xdr:colOff>127000</xdr:colOff>
      <xdr:row>97</xdr:row>
      <xdr:rowOff>80545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10107"/>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80545</xdr:rowOff>
    </xdr:from>
    <xdr:to>
      <xdr:col>81</xdr:col>
      <xdr:colOff>50800</xdr:colOff>
      <xdr:row>97</xdr:row>
      <xdr:rowOff>85302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11195"/>
          <a:ext cx="8890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85302</xdr:rowOff>
    </xdr:from>
    <xdr:to>
      <xdr:col>76</xdr:col>
      <xdr:colOff>114300</xdr:colOff>
      <xdr:row>97</xdr:row>
      <xdr:rowOff>95634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15952"/>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95634</xdr:rowOff>
    </xdr:from>
    <xdr:to>
      <xdr:col>71</xdr:col>
      <xdr:colOff>177800</xdr:colOff>
      <xdr:row>97</xdr:row>
      <xdr:rowOff>113616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26284"/>
          <a:ext cx="889000" cy="1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28657</xdr:rowOff>
    </xdr:from>
    <xdr:to>
      <xdr:col>85</xdr:col>
      <xdr:colOff>177800</xdr:colOff>
      <xdr:row>97</xdr:row>
      <xdr:rowOff>130257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5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51534</xdr:rowOff>
    </xdr:from>
    <xdr:ext cx="599010"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51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29745</xdr:rowOff>
    </xdr:from>
    <xdr:to>
      <xdr:col>81</xdr:col>
      <xdr:colOff>101600</xdr:colOff>
      <xdr:row>97</xdr:row>
      <xdr:rowOff>131345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147872</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181795" y="1643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34502</xdr:rowOff>
    </xdr:from>
    <xdr:to>
      <xdr:col>76</xdr:col>
      <xdr:colOff>165100</xdr:colOff>
      <xdr:row>97</xdr:row>
      <xdr:rowOff>136102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6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152629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44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44834</xdr:rowOff>
    </xdr:from>
    <xdr:to>
      <xdr:col>72</xdr:col>
      <xdr:colOff>38100</xdr:colOff>
      <xdr:row>97</xdr:row>
      <xdr:rowOff>146434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7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162961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45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62816</xdr:rowOff>
    </xdr:from>
    <xdr:to>
      <xdr:col>67</xdr:col>
      <xdr:colOff>101600</xdr:colOff>
      <xdr:row>97</xdr:row>
      <xdr:rowOff>164416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9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9493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46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本市の目的別歳出決算の状況を類似団体と比較すると、住民一人当たりのコストは総務費、消防費、教育費が高水準となっている。</a:t>
          </a:r>
        </a:p>
        <a:p>
          <a:r>
            <a:rPr kumimoji="1" lang="ja-JP" altLang="en-US" sz="1300">
              <a:latin typeface="ＭＳ Ｐゴシック" panose="020B0600070205080204" pitchFamily="50" charset="-128"/>
              <a:ea typeface="ＭＳ Ｐゴシック" panose="020B0600070205080204" pitchFamily="50" charset="-128"/>
            </a:rPr>
            <a:t>　特に、消防費については、令和５年度と比較して、約</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倍、</a:t>
          </a:r>
          <a:r>
            <a:rPr kumimoji="1" lang="en-US" altLang="ja-JP" sz="1300">
              <a:latin typeface="ＭＳ Ｐゴシック" panose="020B0600070205080204" pitchFamily="50" charset="-128"/>
              <a:ea typeface="ＭＳ Ｐゴシック" panose="020B0600070205080204" pitchFamily="50" charset="-128"/>
            </a:rPr>
            <a:t>12,374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51,823</a:t>
          </a:r>
          <a:r>
            <a:rPr kumimoji="1" lang="ja-JP" altLang="en-US" sz="1300">
              <a:latin typeface="ＭＳ Ｐゴシック" panose="020B0600070205080204" pitchFamily="50" charset="-128"/>
              <a:ea typeface="ＭＳ Ｐゴシック" panose="020B0600070205080204" pitchFamily="50" charset="-128"/>
            </a:rPr>
            <a:t>円で、類似団体と比較すると、約</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倍、</a:t>
          </a:r>
          <a:r>
            <a:rPr kumimoji="1" lang="en-US" altLang="ja-JP" sz="1300">
              <a:latin typeface="ＭＳ Ｐゴシック" panose="020B0600070205080204" pitchFamily="50" charset="-128"/>
              <a:ea typeface="ＭＳ Ｐゴシック" panose="020B0600070205080204" pitchFamily="50" charset="-128"/>
            </a:rPr>
            <a:t>20,462</a:t>
          </a:r>
          <a:r>
            <a:rPr kumimoji="1" lang="ja-JP" altLang="en-US" sz="1300">
              <a:latin typeface="ＭＳ Ｐゴシック" panose="020B0600070205080204" pitchFamily="50" charset="-128"/>
              <a:ea typeface="ＭＳ Ｐゴシック" panose="020B0600070205080204" pitchFamily="50" charset="-128"/>
            </a:rPr>
            <a:t>円上回っている。増加の主な要因としては、防災行政無線（同報系）整備工事の実施等が挙げられる。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財政調整基金残高は、標準財政規模に占める割合は前年度と比べ</a:t>
          </a:r>
          <a:r>
            <a:rPr kumimoji="1" lang="en-US" altLang="ja-JP" sz="1300">
              <a:latin typeface="ＭＳ ゴシック" pitchFamily="49" charset="-128"/>
              <a:ea typeface="ＭＳ ゴシック" pitchFamily="49" charset="-128"/>
            </a:rPr>
            <a:t>0.27</a:t>
          </a:r>
          <a:r>
            <a:rPr kumimoji="1" lang="ja-JP" altLang="en-US" sz="1300">
              <a:latin typeface="ＭＳ ゴシック" pitchFamily="49" charset="-128"/>
              <a:ea typeface="ＭＳ ゴシック" pitchFamily="49" charset="-128"/>
            </a:rPr>
            <a:t>ポイント減少しているが、地方財政法第７条の規定により、前年度剰余金の２分の１を下らない額を積み立てており、令和６年度は基金の取崩しを行ったものの、同年度末現在高としては前年度と比較し増加している。</a:t>
          </a:r>
        </a:p>
        <a:p>
          <a:r>
            <a:rPr kumimoji="1" lang="ja-JP" altLang="en-US" sz="1300">
              <a:latin typeface="ＭＳ ゴシック" pitchFamily="49" charset="-128"/>
              <a:ea typeface="ＭＳ ゴシック" pitchFamily="49" charset="-128"/>
            </a:rPr>
            <a:t>　実質収支額は、前年度と比べ</a:t>
          </a:r>
          <a:r>
            <a:rPr kumimoji="1" lang="en-US" altLang="ja-JP" sz="1300">
              <a:latin typeface="ＭＳ ゴシック" pitchFamily="49" charset="-128"/>
              <a:ea typeface="ＭＳ ゴシック" pitchFamily="49" charset="-128"/>
            </a:rPr>
            <a:t>1.58</a:t>
          </a:r>
          <a:r>
            <a:rPr kumimoji="1" lang="ja-JP" altLang="en-US" sz="1300">
              <a:latin typeface="ＭＳ ゴシック" pitchFamily="49" charset="-128"/>
              <a:ea typeface="ＭＳ ゴシック" pitchFamily="49" charset="-128"/>
            </a:rPr>
            <a:t>ポイント減少した。</a:t>
          </a:r>
        </a:p>
        <a:p>
          <a:r>
            <a:rPr kumimoji="1" lang="ja-JP" altLang="en-US" sz="1300">
              <a:latin typeface="ＭＳ ゴシック" pitchFamily="49" charset="-128"/>
              <a:ea typeface="ＭＳ ゴシック" pitchFamily="49" charset="-128"/>
            </a:rPr>
            <a:t>　実質単年度収支は、令和５年度と比べ</a:t>
          </a:r>
          <a:r>
            <a:rPr kumimoji="1" lang="en-US" altLang="ja-JP" sz="1300">
              <a:latin typeface="ＭＳ ゴシック" pitchFamily="49" charset="-128"/>
              <a:ea typeface="ＭＳ ゴシック" pitchFamily="49" charset="-128"/>
            </a:rPr>
            <a:t>1.16</a:t>
          </a:r>
          <a:r>
            <a:rPr kumimoji="1" lang="ja-JP" altLang="en-US" sz="1300">
              <a:latin typeface="ＭＳ ゴシック" pitchFamily="49" charset="-128"/>
              <a:ea typeface="ＭＳ ゴシック" pitchFamily="49" charset="-128"/>
            </a:rPr>
            <a:t>ポイント減少し、２か年度続けての赤字となった。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一般会計及び各事業会計とも赤字は発生していない状況である。</a:t>
          </a:r>
        </a:p>
        <a:p>
          <a:r>
            <a:rPr kumimoji="1" lang="ja-JP" altLang="en-US" sz="1400">
              <a:latin typeface="ＭＳ ゴシック" pitchFamily="49" charset="-128"/>
              <a:ea typeface="ＭＳ ゴシック" pitchFamily="49" charset="-128"/>
            </a:rPr>
            <a:t>　しかし、一般会計においては、歳入の中核を占める普通交付税について、人口減少等により歳入減少が予想されるため、各会計において、今後も計画的な事業運営を図り、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23895252</v>
      </c>
      <c r="BO4" s="449"/>
      <c r="BP4" s="449"/>
      <c r="BQ4" s="449"/>
      <c r="BR4" s="449"/>
      <c r="BS4" s="449"/>
      <c r="BT4" s="449"/>
      <c r="BU4" s="450"/>
      <c r="BV4" s="448">
        <v>23592048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6.8</v>
      </c>
      <c r="CU4" s="589"/>
      <c r="CV4" s="589"/>
      <c r="CW4" s="589"/>
      <c r="CX4" s="589"/>
      <c r="CY4" s="589"/>
      <c r="CZ4" s="589"/>
      <c r="DA4" s="590"/>
      <c r="DB4" s="588">
        <v>8.4</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22848673</v>
      </c>
      <c r="BO5" s="420"/>
      <c r="BP5" s="420"/>
      <c r="BQ5" s="420"/>
      <c r="BR5" s="420"/>
      <c r="BS5" s="420"/>
      <c r="BT5" s="420"/>
      <c r="BU5" s="421"/>
      <c r="BV5" s="419">
        <v>22280270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95.2</v>
      </c>
      <c r="CU5" s="417"/>
      <c r="CV5" s="417"/>
      <c r="CW5" s="417"/>
      <c r="CX5" s="417"/>
      <c r="CY5" s="417"/>
      <c r="CZ5" s="417"/>
      <c r="DA5" s="418"/>
      <c r="DB5" s="416">
        <v>92.9</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1046579</v>
      </c>
      <c r="BO6" s="420"/>
      <c r="BP6" s="420"/>
      <c r="BQ6" s="420"/>
      <c r="BR6" s="420"/>
      <c r="BS6" s="420"/>
      <c r="BT6" s="420"/>
      <c r="BU6" s="421"/>
      <c r="BV6" s="419">
        <v>1311778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95.2</v>
      </c>
      <c r="CU6" s="563"/>
      <c r="CV6" s="563"/>
      <c r="CW6" s="563"/>
      <c r="CX6" s="563"/>
      <c r="CY6" s="563"/>
      <c r="CZ6" s="563"/>
      <c r="DA6" s="564"/>
      <c r="DB6" s="562">
        <v>92.9</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319072</v>
      </c>
      <c r="BO7" s="420"/>
      <c r="BP7" s="420"/>
      <c r="BQ7" s="420"/>
      <c r="BR7" s="420"/>
      <c r="BS7" s="420"/>
      <c r="BT7" s="420"/>
      <c r="BU7" s="421"/>
      <c r="BV7" s="419">
        <v>422903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10655278</v>
      </c>
      <c r="CU7" s="420"/>
      <c r="CV7" s="420"/>
      <c r="CW7" s="420"/>
      <c r="CX7" s="420"/>
      <c r="CY7" s="420"/>
      <c r="CZ7" s="420"/>
      <c r="DA7" s="421"/>
      <c r="DB7" s="419">
        <v>10572796</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727507</v>
      </c>
      <c r="BO8" s="420"/>
      <c r="BP8" s="420"/>
      <c r="BQ8" s="420"/>
      <c r="BR8" s="420"/>
      <c r="BS8" s="420"/>
      <c r="BT8" s="420"/>
      <c r="BU8" s="421"/>
      <c r="BV8" s="419">
        <v>888875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0.26</v>
      </c>
      <c r="CU8" s="523"/>
      <c r="CV8" s="523"/>
      <c r="CW8" s="523"/>
      <c r="CX8" s="523"/>
      <c r="CY8" s="523"/>
      <c r="CZ8" s="523"/>
      <c r="DA8" s="524"/>
      <c r="DB8" s="522">
        <v>0.25</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24563</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-161368</v>
      </c>
      <c r="BO9" s="420"/>
      <c r="BP9" s="420"/>
      <c r="BQ9" s="420"/>
      <c r="BR9" s="420"/>
      <c r="BS9" s="420"/>
      <c r="BT9" s="420"/>
      <c r="BU9" s="421"/>
      <c r="BV9" s="419">
        <v>-125624</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16.3</v>
      </c>
      <c r="CU9" s="417"/>
      <c r="CV9" s="417"/>
      <c r="CW9" s="417"/>
      <c r="CX9" s="417"/>
      <c r="CY9" s="417"/>
      <c r="CZ9" s="417"/>
      <c r="DA9" s="418"/>
      <c r="DB9" s="416">
        <v>16.8</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27006</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444358</v>
      </c>
      <c r="BO10" s="420"/>
      <c r="BP10" s="420"/>
      <c r="BQ10" s="420"/>
      <c r="BR10" s="420"/>
      <c r="BS10" s="420"/>
      <c r="BT10" s="420"/>
      <c r="BU10" s="421"/>
      <c r="BV10" s="419">
        <v>511765</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23592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440608</v>
      </c>
      <c r="BO12" s="420"/>
      <c r="BP12" s="420"/>
      <c r="BQ12" s="420"/>
      <c r="BR12" s="420"/>
      <c r="BS12" s="420"/>
      <c r="BT12" s="420"/>
      <c r="BU12" s="421"/>
      <c r="BV12" s="419">
        <v>420000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23406</v>
      </c>
      <c r="S13" s="507"/>
      <c r="T13" s="507"/>
      <c r="U13" s="507"/>
      <c r="V13" s="508"/>
      <c r="W13" s="509" t="s">
        <v>131</v>
      </c>
      <c r="X13" s="405"/>
      <c r="Y13" s="405"/>
      <c r="Z13" s="405"/>
      <c r="AA13" s="405"/>
      <c r="AB13" s="406"/>
      <c r="AC13" s="372">
        <v>1340</v>
      </c>
      <c r="AD13" s="373"/>
      <c r="AE13" s="373"/>
      <c r="AF13" s="373"/>
      <c r="AG13" s="374"/>
      <c r="AH13" s="372">
        <v>1558</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-157618</v>
      </c>
      <c r="BO13" s="420"/>
      <c r="BP13" s="420"/>
      <c r="BQ13" s="420"/>
      <c r="BR13" s="420"/>
      <c r="BS13" s="420"/>
      <c r="BT13" s="420"/>
      <c r="BU13" s="421"/>
      <c r="BV13" s="419">
        <v>-33859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11.7</v>
      </c>
      <c r="CU13" s="417"/>
      <c r="CV13" s="417"/>
      <c r="CW13" s="417"/>
      <c r="CX13" s="417"/>
      <c r="CY13" s="417"/>
      <c r="CZ13" s="417"/>
      <c r="DA13" s="418"/>
      <c r="DB13" s="416">
        <v>11.6</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24285</v>
      </c>
      <c r="S14" s="507"/>
      <c r="T14" s="507"/>
      <c r="U14" s="507"/>
      <c r="V14" s="508"/>
      <c r="W14" s="510"/>
      <c r="X14" s="408"/>
      <c r="Y14" s="408"/>
      <c r="Z14" s="408"/>
      <c r="AA14" s="408"/>
      <c r="AB14" s="409"/>
      <c r="AC14" s="499">
        <v>12</v>
      </c>
      <c r="AD14" s="500"/>
      <c r="AE14" s="500"/>
      <c r="AF14" s="500"/>
      <c r="AG14" s="501"/>
      <c r="AH14" s="499">
        <v>12.9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24128</v>
      </c>
      <c r="S15" s="507"/>
      <c r="T15" s="507"/>
      <c r="U15" s="507"/>
      <c r="V15" s="508"/>
      <c r="W15" s="509" t="s">
        <v>137</v>
      </c>
      <c r="X15" s="405"/>
      <c r="Y15" s="405"/>
      <c r="Z15" s="405"/>
      <c r="AA15" s="405"/>
      <c r="AB15" s="406"/>
      <c r="AC15" s="372">
        <v>2319</v>
      </c>
      <c r="AD15" s="373"/>
      <c r="AE15" s="373"/>
      <c r="AF15" s="373"/>
      <c r="AG15" s="374"/>
      <c r="AH15" s="372">
        <v>2526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2556310</v>
      </c>
      <c r="BO15" s="449"/>
      <c r="BP15" s="449"/>
      <c r="BQ15" s="449"/>
      <c r="BR15" s="449"/>
      <c r="BS15" s="449"/>
      <c r="BT15" s="449"/>
      <c r="BU15" s="450"/>
      <c r="BV15" s="448">
        <v>2529292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20.8</v>
      </c>
      <c r="AD16" s="500"/>
      <c r="AE16" s="500"/>
      <c r="AF16" s="500"/>
      <c r="AG16" s="501"/>
      <c r="AH16" s="499">
        <v>21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10003990</v>
      </c>
      <c r="BO16" s="420"/>
      <c r="BP16" s="420"/>
      <c r="BQ16" s="420"/>
      <c r="BR16" s="420"/>
      <c r="BS16" s="420"/>
      <c r="BT16" s="420"/>
      <c r="BU16" s="421"/>
      <c r="BV16" s="419">
        <v>9905117</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7507</v>
      </c>
      <c r="AD17" s="373"/>
      <c r="AE17" s="373"/>
      <c r="AF17" s="373"/>
      <c r="AG17" s="374"/>
      <c r="AH17" s="372">
        <v>7954</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3185736</v>
      </c>
      <c r="BO17" s="420"/>
      <c r="BP17" s="420"/>
      <c r="BQ17" s="420"/>
      <c r="BR17" s="420"/>
      <c r="BS17" s="420"/>
      <c r="BT17" s="420"/>
      <c r="BU17" s="421"/>
      <c r="BV17" s="419">
        <v>3151683</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126.67</v>
      </c>
      <c r="M18" s="472"/>
      <c r="N18" s="472"/>
      <c r="O18" s="472"/>
      <c r="P18" s="472"/>
      <c r="Q18" s="472"/>
      <c r="R18" s="473"/>
      <c r="S18" s="473"/>
      <c r="T18" s="473"/>
      <c r="U18" s="473"/>
      <c r="V18" s="474"/>
      <c r="W18" s="490"/>
      <c r="X18" s="491"/>
      <c r="Y18" s="491"/>
      <c r="Z18" s="491"/>
      <c r="AA18" s="491"/>
      <c r="AB18" s="515"/>
      <c r="AC18" s="389">
        <v>67.2</v>
      </c>
      <c r="AD18" s="390"/>
      <c r="AE18" s="390"/>
      <c r="AF18" s="390"/>
      <c r="AG18" s="475"/>
      <c r="AH18" s="389">
        <v>66.099999999999994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10217414</v>
      </c>
      <c r="BO18" s="420"/>
      <c r="BP18" s="420"/>
      <c r="BQ18" s="420"/>
      <c r="BR18" s="420"/>
      <c r="BS18" s="420"/>
      <c r="BT18" s="420"/>
      <c r="BU18" s="421"/>
      <c r="BV18" s="419">
        <v>9838631</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194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14128159</v>
      </c>
      <c r="BO19" s="420"/>
      <c r="BP19" s="420"/>
      <c r="BQ19" s="420"/>
      <c r="BR19" s="420"/>
      <c r="BS19" s="420"/>
      <c r="BT19" s="420"/>
      <c r="BU19" s="421"/>
      <c r="BV19" s="419">
        <v>14103062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10034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21626858</v>
      </c>
      <c r="BO22" s="449"/>
      <c r="BP22" s="449"/>
      <c r="BQ22" s="449"/>
      <c r="BR22" s="449"/>
      <c r="BS22" s="449"/>
      <c r="BT22" s="449"/>
      <c r="BU22" s="450"/>
      <c r="BV22" s="448">
        <v>19696722</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6058432</v>
      </c>
      <c r="BO23" s="420"/>
      <c r="BP23" s="420"/>
      <c r="BQ23" s="420"/>
      <c r="BR23" s="420"/>
      <c r="BS23" s="420"/>
      <c r="BT23" s="420"/>
      <c r="BU23" s="421"/>
      <c r="BV23" s="419">
        <v>5963504</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8010</v>
      </c>
      <c r="R24" s="373"/>
      <c r="S24" s="373"/>
      <c r="T24" s="373"/>
      <c r="U24" s="373"/>
      <c r="V24" s="374"/>
      <c r="W24" s="462"/>
      <c r="X24" s="399"/>
      <c r="Y24" s="400"/>
      <c r="Z24" s="375" t="s">
        <v>162</v>
      </c>
      <c r="AA24" s="376"/>
      <c r="AB24" s="376"/>
      <c r="AC24" s="376"/>
      <c r="AD24" s="376"/>
      <c r="AE24" s="376"/>
      <c r="AF24" s="376"/>
      <c r="AG24" s="377"/>
      <c r="AH24" s="372">
        <v>278</v>
      </c>
      <c r="AI24" s="373"/>
      <c r="AJ24" s="373"/>
      <c r="AK24" s="373"/>
      <c r="AL24" s="374"/>
      <c r="AM24" s="372">
        <v>845120</v>
      </c>
      <c r="AN24" s="373"/>
      <c r="AO24" s="373"/>
      <c r="AP24" s="373"/>
      <c r="AQ24" s="373"/>
      <c r="AR24" s="374"/>
      <c r="AS24" s="372">
        <v>3040</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19386246</v>
      </c>
      <c r="BO24" s="420"/>
      <c r="BP24" s="420"/>
      <c r="BQ24" s="420"/>
      <c r="BR24" s="420"/>
      <c r="BS24" s="420"/>
      <c r="BT24" s="420"/>
      <c r="BU24" s="421"/>
      <c r="BV24" s="419">
        <v>16861338</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5970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1982816</v>
      </c>
      <c r="BO25" s="449"/>
      <c r="BP25" s="449"/>
      <c r="BQ25" s="449"/>
      <c r="BR25" s="449"/>
      <c r="BS25" s="449"/>
      <c r="BT25" s="449"/>
      <c r="BU25" s="450"/>
      <c r="BV25" s="448">
        <v>2155278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5460</v>
      </c>
      <c r="R26" s="373"/>
      <c r="S26" s="373"/>
      <c r="T26" s="373"/>
      <c r="U26" s="373"/>
      <c r="V26" s="374"/>
      <c r="W26" s="462"/>
      <c r="X26" s="399"/>
      <c r="Y26" s="400"/>
      <c r="Z26" s="375" t="s">
        <v>168</v>
      </c>
      <c r="AA26" s="430"/>
      <c r="AB26" s="430"/>
      <c r="AC26" s="430"/>
      <c r="AD26" s="430"/>
      <c r="AE26" s="430"/>
      <c r="AF26" s="430"/>
      <c r="AG26" s="431"/>
      <c r="AH26" s="372">
        <v>16</v>
      </c>
      <c r="AI26" s="373"/>
      <c r="AJ26" s="373"/>
      <c r="AK26" s="373"/>
      <c r="AL26" s="374"/>
      <c r="AM26" s="372">
        <v>48048</v>
      </c>
      <c r="AN26" s="373"/>
      <c r="AO26" s="373"/>
      <c r="AP26" s="373"/>
      <c r="AQ26" s="373"/>
      <c r="AR26" s="374"/>
      <c r="AS26" s="372">
        <v>3003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3630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353085</v>
      </c>
      <c r="BO27" s="454"/>
      <c r="BP27" s="454"/>
      <c r="BQ27" s="454"/>
      <c r="BR27" s="454"/>
      <c r="BS27" s="454"/>
      <c r="BT27" s="454"/>
      <c r="BU27" s="455"/>
      <c r="BV27" s="453">
        <v>352755</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3330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4161551</v>
      </c>
      <c r="BO28" s="449"/>
      <c r="BP28" s="449"/>
      <c r="BQ28" s="449"/>
      <c r="BR28" s="449"/>
      <c r="BS28" s="449"/>
      <c r="BT28" s="449"/>
      <c r="BU28" s="450"/>
      <c r="BV28" s="448">
        <v>4157801</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14</v>
      </c>
      <c r="M29" s="373"/>
      <c r="N29" s="373"/>
      <c r="O29" s="373"/>
      <c r="P29" s="374"/>
      <c r="Q29" s="372">
        <v>3168</v>
      </c>
      <c r="R29" s="373"/>
      <c r="S29" s="373"/>
      <c r="T29" s="373"/>
      <c r="U29" s="373"/>
      <c r="V29" s="374"/>
      <c r="W29" s="463"/>
      <c r="X29" s="464"/>
      <c r="Y29" s="465"/>
      <c r="Z29" s="375" t="s">
        <v>177</v>
      </c>
      <c r="AA29" s="376"/>
      <c r="AB29" s="376"/>
      <c r="AC29" s="376"/>
      <c r="AD29" s="376"/>
      <c r="AE29" s="376"/>
      <c r="AF29" s="376"/>
      <c r="AG29" s="377"/>
      <c r="AH29" s="372">
        <v>278</v>
      </c>
      <c r="AI29" s="373"/>
      <c r="AJ29" s="373"/>
      <c r="AK29" s="373"/>
      <c r="AL29" s="374"/>
      <c r="AM29" s="372">
        <v>845120</v>
      </c>
      <c r="AN29" s="373"/>
      <c r="AO29" s="373"/>
      <c r="AP29" s="373"/>
      <c r="AQ29" s="373"/>
      <c r="AR29" s="374"/>
      <c r="AS29" s="372">
        <v>3040</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653228</v>
      </c>
      <c r="BO29" s="420"/>
      <c r="BP29" s="420"/>
      <c r="BQ29" s="420"/>
      <c r="BR29" s="420"/>
      <c r="BS29" s="420"/>
      <c r="BT29" s="420"/>
      <c r="BU29" s="421"/>
      <c r="BV29" s="419">
        <v>620661</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3694496</v>
      </c>
      <c r="BO30" s="454"/>
      <c r="BP30" s="454"/>
      <c r="BQ30" s="454"/>
      <c r="BR30" s="454"/>
      <c r="BS30" s="454"/>
      <c r="BT30" s="454"/>
      <c r="BU30" s="455"/>
      <c r="BV30" s="453">
        <v>3619341</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5</v>
      </c>
      <c r="V34" s="367"/>
      <c r="W34" s="368" t="str">
        <f>IF('各会計、関係団体の財政状況及び健全化判断比率'!B28="","",'各会計、関係団体の財政状況及び健全化判断比率'!B28)</f>
        <v>国民健康保険（事業勘定）特別会計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f>IF(BG34="","",MAX(C34:D43,U34:V43,AM34:AN43)+1)</f>
        <v>11</v>
      </c>
      <c r="BF34" s="367"/>
      <c r="BG34" s="368" t="str">
        <f>IF('各会計、関係団体の財政状況及び健全化判断比率'!B34="","",'各会計、関係団体の財政状況及び健全化判断比率'!B34)</f>
        <v>電気事業特別会計</v>
      </c>
      <c r="BH34" s="368"/>
      <c r="BI34" s="368"/>
      <c r="BJ34" s="368"/>
      <c r="BK34" s="368"/>
      <c r="BL34" s="368"/>
      <c r="BM34" s="368"/>
      <c r="BN34" s="368"/>
      <c r="BO34" s="368"/>
      <c r="BP34" s="368"/>
      <c r="BQ34" s="368"/>
      <c r="BR34" s="368"/>
      <c r="BS34" s="368"/>
      <c r="BT34" s="368"/>
      <c r="BU34" s="368"/>
      <c r="BV34" s="169"/>
      <c r="BW34" s="367">
        <f>IF(BY34="","",MAX(C34:D43,U34:V43,AM34:AN43,BE34:BF43)+1)</f>
        <v>12</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69"/>
      <c r="CO34" s="367">
        <f>IF(CQ34="","",MAX(C34:D43,U34:V43,AM34:AN43,BE34:BF43,BW34:BX43)+1)</f>
        <v>18</v>
      </c>
      <c r="CP34" s="367"/>
      <c r="CQ34" s="368" t="str">
        <f>IF('各会計、関係団体の財政状況及び健全化判断比率'!BS7="","",'各会計、関係団体の財政状況及び健全化判断比率'!BS7)</f>
        <v>上天草さんぱーる</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診療所特別会計</v>
      </c>
      <c r="F35" s="368"/>
      <c r="G35" s="368"/>
      <c r="H35" s="368"/>
      <c r="I35" s="368"/>
      <c r="J35" s="368"/>
      <c r="K35" s="368"/>
      <c r="L35" s="368"/>
      <c r="M35" s="368"/>
      <c r="N35" s="368"/>
      <c r="O35" s="368"/>
      <c r="P35" s="368"/>
      <c r="Q35" s="368"/>
      <c r="R35" s="368"/>
      <c r="S35" s="368"/>
      <c r="T35" s="169"/>
      <c r="U35" s="367">
        <f>IF(W35="","",U34+1)</f>
        <v>6</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IF('各会計、関係団体の財政状況及び健全化判断比率'!B32="","",'各会計、関係団体の財政状況及び健全化判断比率'!B32)</f>
        <v>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13</v>
      </c>
      <c r="BX35" s="367"/>
      <c r="BY35" s="368" t="str">
        <f>IF('各会計、関係団体の財政状況及び健全化判断比率'!B69="","",'各会計、関係団体の財政状況及び健全化判断比率'!B69)</f>
        <v>上天草衛生施設組合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斎場特別会計</v>
      </c>
      <c r="F36" s="368"/>
      <c r="G36" s="368"/>
      <c r="H36" s="368"/>
      <c r="I36" s="368"/>
      <c r="J36" s="368"/>
      <c r="K36" s="368"/>
      <c r="L36" s="368"/>
      <c r="M36" s="368"/>
      <c r="N36" s="368"/>
      <c r="O36" s="368"/>
      <c r="P36" s="368"/>
      <c r="Q36" s="368"/>
      <c r="R36" s="368"/>
      <c r="S36" s="368"/>
      <c r="T36" s="169"/>
      <c r="U36" s="367">
        <f t="shared" ref="U36:U43" si="4">IF(W36="","",U35+1)</f>
        <v>7</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14</v>
      </c>
      <c r="BX36" s="367"/>
      <c r="BY36" s="368" t="str">
        <f>IF('各会計、関係団体の財政状況及び健全化判断比率'!B70="","",'各会計、関係団体の財政状況及び健全化判断比率'!B70)</f>
        <v>上天草・宇城水道企業団</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f>IF(E37="","",C36+1)</f>
        <v>4</v>
      </c>
      <c r="D37" s="367"/>
      <c r="E37" s="368" t="str">
        <f>IF('各会計、関係団体の財政状況及び健全化判断比率'!B10="","",'各会計、関係団体の財政状況及び健全化判断比率'!B10)</f>
        <v>天草四郎ミュージアム特別会計</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15</v>
      </c>
      <c r="BX37" s="367"/>
      <c r="BY37" s="368" t="str">
        <f>IF('各会計、関係団体の財政状況及び健全化判断比率'!B71="","",'各会計、関係団体の財政状況及び健全化判断比率'!B71)</f>
        <v>天草広域連合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16</v>
      </c>
      <c r="BX38" s="367"/>
      <c r="BY38" s="368" t="str">
        <f>IF('各会計、関係団体の財政状況及び健全化判断比率'!B72="","",'各会計、関係団体の財政状況及び健全化判断比率'!B72)</f>
        <v>熊本県後期高齢者医療広域連合（一般会計）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17</v>
      </c>
      <c r="BX39" s="367"/>
      <c r="BY39" s="368" t="str">
        <f>IF('各会計、関係団体の財政状況及び健全化判断比率'!B73="","",'各会計、関係団体の財政状況及び健全化判断比率'!B73)</f>
        <v>熊本県後期高齢者医療広域連合（後期高齢者医療特別会計）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jdTN/3e+WTIF2lgzXemJ41nsjxHHBeD/DMaXFkfJ+CWku8a9a5f1y0+n1D/BXDYsZ4dwyks8gxT5tPxqDIsiXQ==" saltValue="Ws31psa6r6xklVlSPbN5c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538</v>
      </c>
      <c r="D34" s="1151"/>
      <c r="E34" s="1152"/>
      <c r="F34" s="32">
        <v>6.56</v>
      </c>
      <c r="G34" s="33">
        <v>10.77</v>
      </c>
      <c r="H34" s="33">
        <v>14.21</v>
      </c>
      <c r="I34" s="33">
        <v>16.46</v>
      </c>
      <c r="J34" s="34">
        <v>14.72</v>
      </c>
      <c r="K34" s="22"/>
      <c r="L34" s="22"/>
      <c r="M34" s="22"/>
      <c r="N34" s="22"/>
      <c r="O34" s="22"/>
      <c r="P34" s="22"/>
    </row>
    <row r="35" spans="1:16" ht="39" customHeight="1" x14ac:dyDescent="0.15">
      <c r="A35" s="22"/>
      <c r="B35" s="35"/>
      <c r="C35" s="1145" t="s">
        <v>539</v>
      </c>
      <c r="D35" s="1146"/>
      <c r="E35" s="1147"/>
      <c r="F35" s="36">
        <v>13.87</v>
      </c>
      <c r="G35" s="37">
        <v>12.73</v>
      </c>
      <c r="H35" s="37">
        <v>11.76</v>
      </c>
      <c r="I35" s="37">
        <v>12.1</v>
      </c>
      <c r="J35" s="38">
        <v>11.8</v>
      </c>
      <c r="K35" s="22"/>
      <c r="L35" s="22"/>
      <c r="M35" s="22"/>
      <c r="N35" s="22"/>
      <c r="O35" s="22"/>
      <c r="P35" s="22"/>
    </row>
    <row r="36" spans="1:16" ht="39" customHeight="1" x14ac:dyDescent="0.15">
      <c r="A36" s="22"/>
      <c r="B36" s="35"/>
      <c r="C36" s="1145" t="s">
        <v>540</v>
      </c>
      <c r="D36" s="1146"/>
      <c r="E36" s="1147"/>
      <c r="F36" s="36">
        <v>7.68</v>
      </c>
      <c r="G36" s="37">
        <v>8.8000000000000007</v>
      </c>
      <c r="H36" s="37">
        <v>9.51</v>
      </c>
      <c r="I36" s="37">
        <v>8.2899999999999991</v>
      </c>
      <c r="J36" s="38">
        <v>6.79</v>
      </c>
      <c r="K36" s="22"/>
      <c r="L36" s="22"/>
      <c r="M36" s="22"/>
      <c r="N36" s="22"/>
      <c r="O36" s="22"/>
      <c r="P36" s="22"/>
    </row>
    <row r="37" spans="1:16" ht="39" customHeight="1" x14ac:dyDescent="0.15">
      <c r="A37" s="22"/>
      <c r="B37" s="35"/>
      <c r="C37" s="1145" t="s">
        <v>541</v>
      </c>
      <c r="D37" s="1146"/>
      <c r="E37" s="1147"/>
      <c r="F37" s="36">
        <v>6.25</v>
      </c>
      <c r="G37" s="37">
        <v>6.09</v>
      </c>
      <c r="H37" s="37">
        <v>5.67</v>
      </c>
      <c r="I37" s="37">
        <v>5.26</v>
      </c>
      <c r="J37" s="38">
        <v>4.75</v>
      </c>
      <c r="K37" s="22"/>
      <c r="L37" s="22"/>
      <c r="M37" s="22"/>
      <c r="N37" s="22"/>
      <c r="O37" s="22"/>
      <c r="P37" s="22"/>
    </row>
    <row r="38" spans="1:16" ht="39" customHeight="1" x14ac:dyDescent="0.15">
      <c r="A38" s="22"/>
      <c r="B38" s="35"/>
      <c r="C38" s="1145" t="s">
        <v>542</v>
      </c>
      <c r="D38" s="1146"/>
      <c r="E38" s="1147"/>
      <c r="F38" s="36">
        <v>0.79</v>
      </c>
      <c r="G38" s="37">
        <v>1.82</v>
      </c>
      <c r="H38" s="37">
        <v>2.5299999999999998</v>
      </c>
      <c r="I38" s="37">
        <v>3.06</v>
      </c>
      <c r="J38" s="38">
        <v>2.16</v>
      </c>
      <c r="K38" s="22"/>
      <c r="L38" s="22"/>
      <c r="M38" s="22"/>
      <c r="N38" s="22"/>
      <c r="O38" s="22"/>
      <c r="P38" s="22"/>
    </row>
    <row r="39" spans="1:16" ht="39" customHeight="1" x14ac:dyDescent="0.15">
      <c r="A39" s="22"/>
      <c r="B39" s="35"/>
      <c r="C39" s="1145" t="s">
        <v>543</v>
      </c>
      <c r="D39" s="1146"/>
      <c r="E39" s="1147"/>
      <c r="F39" s="36">
        <v>0.47</v>
      </c>
      <c r="G39" s="37">
        <v>0.67</v>
      </c>
      <c r="H39" s="37">
        <v>0.83</v>
      </c>
      <c r="I39" s="37">
        <v>0.77</v>
      </c>
      <c r="J39" s="38">
        <v>0.87</v>
      </c>
      <c r="K39" s="22"/>
      <c r="L39" s="22"/>
      <c r="M39" s="22"/>
      <c r="N39" s="22"/>
      <c r="O39" s="22"/>
      <c r="P39" s="22"/>
    </row>
    <row r="40" spans="1:16" ht="39" customHeight="1" x14ac:dyDescent="0.15">
      <c r="A40" s="22"/>
      <c r="B40" s="35"/>
      <c r="C40" s="1145" t="s">
        <v>544</v>
      </c>
      <c r="D40" s="1146"/>
      <c r="E40" s="1147"/>
      <c r="F40" s="36">
        <v>0.52</v>
      </c>
      <c r="G40" s="37">
        <v>0.53</v>
      </c>
      <c r="H40" s="37">
        <v>0.67</v>
      </c>
      <c r="I40" s="37">
        <v>0.71</v>
      </c>
      <c r="J40" s="38">
        <v>0.67</v>
      </c>
      <c r="K40" s="22"/>
      <c r="L40" s="22"/>
      <c r="M40" s="22"/>
      <c r="N40" s="22"/>
      <c r="O40" s="22"/>
      <c r="P40" s="22"/>
    </row>
    <row r="41" spans="1:16" ht="39" customHeight="1" x14ac:dyDescent="0.15">
      <c r="A41" s="22"/>
      <c r="B41" s="35"/>
      <c r="C41" s="1145" t="s">
        <v>545</v>
      </c>
      <c r="D41" s="1146"/>
      <c r="E41" s="1147"/>
      <c r="F41" s="36">
        <v>0.11</v>
      </c>
      <c r="G41" s="37">
        <v>0.08</v>
      </c>
      <c r="H41" s="37">
        <v>0.11</v>
      </c>
      <c r="I41" s="37">
        <v>0.12</v>
      </c>
      <c r="J41" s="38">
        <v>0.12</v>
      </c>
      <c r="K41" s="22"/>
      <c r="L41" s="22"/>
      <c r="M41" s="22"/>
      <c r="N41" s="22"/>
      <c r="O41" s="22"/>
      <c r="P41" s="22"/>
    </row>
    <row r="42" spans="1:16" ht="39" customHeight="1" x14ac:dyDescent="0.15">
      <c r="A42" s="22"/>
      <c r="B42" s="39"/>
      <c r="C42" s="1145" t="s">
        <v>546</v>
      </c>
      <c r="D42" s="1146"/>
      <c r="E42" s="1147"/>
      <c r="F42" s="36" t="s">
        <v>492</v>
      </c>
      <c r="G42" s="37" t="s">
        <v>492</v>
      </c>
      <c r="H42" s="37" t="s">
        <v>492</v>
      </c>
      <c r="I42" s="37" t="s">
        <v>492</v>
      </c>
      <c r="J42" s="38" t="s">
        <v>492</v>
      </c>
      <c r="K42" s="22"/>
      <c r="L42" s="22"/>
      <c r="M42" s="22"/>
      <c r="N42" s="22"/>
      <c r="O42" s="22"/>
      <c r="P42" s="22"/>
    </row>
    <row r="43" spans="1:16" ht="39" customHeight="1" thickBot="1" x14ac:dyDescent="0.2">
      <c r="A43" s="22"/>
      <c r="B43" s="40"/>
      <c r="C43" s="1148" t="s">
        <v>547</v>
      </c>
      <c r="D43" s="1149"/>
      <c r="E43" s="1150"/>
      <c r="F43" s="41">
        <v>0.09</v>
      </c>
      <c r="G43" s="42">
        <v>7.0000000000000007E-2</v>
      </c>
      <c r="H43" s="42">
        <v>0.13</v>
      </c>
      <c r="I43" s="42">
        <v>0.11</v>
      </c>
      <c r="J43" s="43">
        <v>0.02</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s7huvVb7uBh0Sgn/RQrVfK9dUNwmB6IBbsJ1ZOkEoW7bAsh0mrgo4SQh6j4Pxa08s6FKmhHR6dbTRalqeqxag==" saltValue="6fL2IpUc9zWQZ2e6TXz5e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2269</v>
      </c>
      <c r="L45" s="60">
        <v>2396</v>
      </c>
      <c r="M45" s="60">
        <v>2471</v>
      </c>
      <c r="N45" s="60">
        <v>2450</v>
      </c>
      <c r="O45" s="61">
        <v>2391</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492</v>
      </c>
      <c r="L46" s="64" t="s">
        <v>492</v>
      </c>
      <c r="M46" s="64" t="s">
        <v>492</v>
      </c>
      <c r="N46" s="64" t="s">
        <v>492</v>
      </c>
      <c r="O46" s="65" t="s">
        <v>492</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492</v>
      </c>
      <c r="L47" s="64" t="s">
        <v>492</v>
      </c>
      <c r="M47" s="64" t="s">
        <v>492</v>
      </c>
      <c r="N47" s="64" t="s">
        <v>492</v>
      </c>
      <c r="O47" s="65" t="s">
        <v>492</v>
      </c>
      <c r="P47" s="48"/>
      <c r="Q47" s="48"/>
      <c r="R47" s="48"/>
      <c r="S47" s="48"/>
      <c r="T47" s="48"/>
      <c r="U47" s="48"/>
    </row>
    <row r="48" spans="1:21" ht="30.75" customHeight="1" x14ac:dyDescent="0.15">
      <c r="A48" s="48"/>
      <c r="B48" s="1178"/>
      <c r="C48" s="1179"/>
      <c r="D48" s="62"/>
      <c r="E48" s="1155" t="s">
        <v>13</v>
      </c>
      <c r="F48" s="1155"/>
      <c r="G48" s="1155"/>
      <c r="H48" s="1155"/>
      <c r="I48" s="1155"/>
      <c r="J48" s="1156"/>
      <c r="K48" s="63">
        <v>459</v>
      </c>
      <c r="L48" s="64">
        <v>421</v>
      </c>
      <c r="M48" s="64">
        <v>456</v>
      </c>
      <c r="N48" s="64">
        <v>461</v>
      </c>
      <c r="O48" s="65">
        <v>443</v>
      </c>
      <c r="P48" s="48"/>
      <c r="Q48" s="48"/>
      <c r="R48" s="48"/>
      <c r="S48" s="48"/>
      <c r="T48" s="48"/>
      <c r="U48" s="48"/>
    </row>
    <row r="49" spans="1:21" ht="30.75" customHeight="1" x14ac:dyDescent="0.15">
      <c r="A49" s="48"/>
      <c r="B49" s="1178"/>
      <c r="C49" s="1179"/>
      <c r="D49" s="62"/>
      <c r="E49" s="1155" t="s">
        <v>14</v>
      </c>
      <c r="F49" s="1155"/>
      <c r="G49" s="1155"/>
      <c r="H49" s="1155"/>
      <c r="I49" s="1155"/>
      <c r="J49" s="1156"/>
      <c r="K49" s="63" t="s">
        <v>492</v>
      </c>
      <c r="L49" s="64" t="s">
        <v>492</v>
      </c>
      <c r="M49" s="64" t="s">
        <v>492</v>
      </c>
      <c r="N49" s="64" t="s">
        <v>492</v>
      </c>
      <c r="O49" s="65" t="s">
        <v>492</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492</v>
      </c>
      <c r="L50" s="64" t="s">
        <v>492</v>
      </c>
      <c r="M50" s="64" t="s">
        <v>492</v>
      </c>
      <c r="N50" s="64" t="s">
        <v>492</v>
      </c>
      <c r="O50" s="65" t="s">
        <v>492</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492</v>
      </c>
      <c r="L51" s="64" t="s">
        <v>492</v>
      </c>
      <c r="M51" s="64" t="s">
        <v>492</v>
      </c>
      <c r="N51" s="64" t="s">
        <v>492</v>
      </c>
      <c r="O51" s="65" t="s">
        <v>492</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1717</v>
      </c>
      <c r="L52" s="64">
        <v>1855</v>
      </c>
      <c r="M52" s="64">
        <v>1827</v>
      </c>
      <c r="N52" s="64">
        <v>1869</v>
      </c>
      <c r="O52" s="65">
        <v>1863</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1011</v>
      </c>
      <c r="L53" s="69">
        <v>962</v>
      </c>
      <c r="M53" s="69">
        <v>1100</v>
      </c>
      <c r="N53" s="69">
        <v>1042</v>
      </c>
      <c r="O53" s="70">
        <v>971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qRfkHSnm3UTyEDW4+bN4LcRgncdP1SikaU7G3GoEi6Ej/o55UzaL9Nhl8oof0r7G1Vt8FpAcOlJgCYMIEnEMg==" saltValue="HbD6eZrU03i2xo/Mr6UMe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96" t="s">
        <v>30</v>
      </c>
      <c r="C41" s="1197"/>
      <c r="D41" s="105"/>
      <c r="E41" s="1198" t="s">
        <v>31</v>
      </c>
      <c r="F41" s="1198"/>
      <c r="G41" s="1198"/>
      <c r="H41" s="1199"/>
      <c r="I41" s="343">
        <v>17757</v>
      </c>
      <c r="J41" s="344">
        <v>18038</v>
      </c>
      <c r="K41" s="344">
        <v>18141</v>
      </c>
      <c r="L41" s="344">
        <v>19697</v>
      </c>
      <c r="M41" s="345">
        <v>21627</v>
      </c>
    </row>
    <row r="42" spans="2:13" ht="27.75" customHeight="1" x14ac:dyDescent="0.15">
      <c r="B42" s="1186"/>
      <c r="C42" s="1187"/>
      <c r="D42" s="106"/>
      <c r="E42" s="1190" t="s">
        <v>32</v>
      </c>
      <c r="F42" s="1190"/>
      <c r="G42" s="1190"/>
      <c r="H42" s="1191"/>
      <c r="I42" s="346" t="s">
        <v>492</v>
      </c>
      <c r="J42" s="347" t="s">
        <v>492</v>
      </c>
      <c r="K42" s="347" t="s">
        <v>492</v>
      </c>
      <c r="L42" s="347" t="s">
        <v>492</v>
      </c>
      <c r="M42" s="348" t="s">
        <v>492</v>
      </c>
    </row>
    <row r="43" spans="2:13" ht="27.75" customHeight="1" x14ac:dyDescent="0.15">
      <c r="B43" s="1186"/>
      <c r="C43" s="1187"/>
      <c r="D43" s="106"/>
      <c r="E43" s="1190" t="s">
        <v>33</v>
      </c>
      <c r="F43" s="1190"/>
      <c r="G43" s="1190"/>
      <c r="H43" s="1191"/>
      <c r="I43" s="346">
        <v>4010</v>
      </c>
      <c r="J43" s="347">
        <v>3552</v>
      </c>
      <c r="K43" s="347">
        <v>3643</v>
      </c>
      <c r="L43" s="347">
        <v>3679</v>
      </c>
      <c r="M43" s="348">
        <v>3589</v>
      </c>
    </row>
    <row r="44" spans="2:13" ht="27.75" customHeight="1" x14ac:dyDescent="0.15">
      <c r="B44" s="1186"/>
      <c r="C44" s="1187"/>
      <c r="D44" s="106"/>
      <c r="E44" s="1190" t="s">
        <v>34</v>
      </c>
      <c r="F44" s="1190"/>
      <c r="G44" s="1190"/>
      <c r="H44" s="1191"/>
      <c r="I44" s="346" t="s">
        <v>492</v>
      </c>
      <c r="J44" s="347" t="s">
        <v>492</v>
      </c>
      <c r="K44" s="347" t="s">
        <v>492</v>
      </c>
      <c r="L44" s="347" t="s">
        <v>492</v>
      </c>
      <c r="M44" s="348" t="s">
        <v>492</v>
      </c>
    </row>
    <row r="45" spans="2:13" ht="27.75" customHeight="1" x14ac:dyDescent="0.15">
      <c r="B45" s="1186"/>
      <c r="C45" s="1187"/>
      <c r="D45" s="106"/>
      <c r="E45" s="1190" t="s">
        <v>35</v>
      </c>
      <c r="F45" s="1190"/>
      <c r="G45" s="1190"/>
      <c r="H45" s="1191"/>
      <c r="I45" s="346">
        <v>458</v>
      </c>
      <c r="J45" s="347" t="s">
        <v>492</v>
      </c>
      <c r="K45" s="347">
        <v>306</v>
      </c>
      <c r="L45" s="347">
        <v>355</v>
      </c>
      <c r="M45" s="348">
        <v>79</v>
      </c>
    </row>
    <row r="46" spans="2:13" ht="27.75" customHeight="1" x14ac:dyDescent="0.15">
      <c r="B46" s="1186"/>
      <c r="C46" s="1187"/>
      <c r="D46" s="107"/>
      <c r="E46" s="1190" t="s">
        <v>36</v>
      </c>
      <c r="F46" s="1190"/>
      <c r="G46" s="1190"/>
      <c r="H46" s="1191"/>
      <c r="I46" s="346" t="s">
        <v>492</v>
      </c>
      <c r="J46" s="347" t="s">
        <v>492</v>
      </c>
      <c r="K46" s="347" t="s">
        <v>492</v>
      </c>
      <c r="L46" s="347" t="s">
        <v>492</v>
      </c>
      <c r="M46" s="348" t="s">
        <v>492</v>
      </c>
    </row>
    <row r="47" spans="2:13" ht="27.75" customHeight="1" x14ac:dyDescent="0.15">
      <c r="B47" s="1186"/>
      <c r="C47" s="1187"/>
      <c r="D47" s="108"/>
      <c r="E47" s="1200" t="s">
        <v>37</v>
      </c>
      <c r="F47" s="1201"/>
      <c r="G47" s="1201"/>
      <c r="H47" s="1202"/>
      <c r="I47" s="346" t="s">
        <v>492</v>
      </c>
      <c r="J47" s="347" t="s">
        <v>492</v>
      </c>
      <c r="K47" s="347" t="s">
        <v>492</v>
      </c>
      <c r="L47" s="347" t="s">
        <v>492</v>
      </c>
      <c r="M47" s="348" t="s">
        <v>492</v>
      </c>
    </row>
    <row r="48" spans="2:13" ht="27.75" customHeight="1" x14ac:dyDescent="0.15">
      <c r="B48" s="1186"/>
      <c r="C48" s="1187"/>
      <c r="D48" s="106"/>
      <c r="E48" s="1190" t="s">
        <v>38</v>
      </c>
      <c r="F48" s="1190"/>
      <c r="G48" s="1190"/>
      <c r="H48" s="1191"/>
      <c r="I48" s="346" t="s">
        <v>492</v>
      </c>
      <c r="J48" s="347" t="s">
        <v>492</v>
      </c>
      <c r="K48" s="347" t="s">
        <v>492</v>
      </c>
      <c r="L48" s="347" t="s">
        <v>492</v>
      </c>
      <c r="M48" s="348" t="s">
        <v>492</v>
      </c>
    </row>
    <row r="49" spans="2:13" ht="27.75" customHeight="1" x14ac:dyDescent="0.15">
      <c r="B49" s="1188"/>
      <c r="C49" s="1189"/>
      <c r="D49" s="106"/>
      <c r="E49" s="1190" t="s">
        <v>39</v>
      </c>
      <c r="F49" s="1190"/>
      <c r="G49" s="1190"/>
      <c r="H49" s="1191"/>
      <c r="I49" s="346" t="s">
        <v>492</v>
      </c>
      <c r="J49" s="347" t="s">
        <v>492</v>
      </c>
      <c r="K49" s="347" t="s">
        <v>492</v>
      </c>
      <c r="L49" s="347" t="s">
        <v>492</v>
      </c>
      <c r="M49" s="348" t="s">
        <v>492</v>
      </c>
    </row>
    <row r="50" spans="2:13" ht="27.75" customHeight="1" x14ac:dyDescent="0.15">
      <c r="B50" s="1184" t="s">
        <v>40</v>
      </c>
      <c r="C50" s="1185"/>
      <c r="D50" s="109"/>
      <c r="E50" s="1190" t="s">
        <v>41</v>
      </c>
      <c r="F50" s="1190"/>
      <c r="G50" s="1190"/>
      <c r="H50" s="1191"/>
      <c r="I50" s="346">
        <v>7387</v>
      </c>
      <c r="J50" s="347">
        <v>8345</v>
      </c>
      <c r="K50" s="347">
        <v>8695</v>
      </c>
      <c r="L50" s="347">
        <v>8709</v>
      </c>
      <c r="M50" s="348">
        <v>9053</v>
      </c>
    </row>
    <row r="51" spans="2:13" ht="27.75" customHeight="1" x14ac:dyDescent="0.15">
      <c r="B51" s="1186"/>
      <c r="C51" s="1187"/>
      <c r="D51" s="106"/>
      <c r="E51" s="1190" t="s">
        <v>42</v>
      </c>
      <c r="F51" s="1190"/>
      <c r="G51" s="1190"/>
      <c r="H51" s="1191"/>
      <c r="I51" s="346">
        <v>654</v>
      </c>
      <c r="J51" s="347">
        <v>602</v>
      </c>
      <c r="K51" s="347">
        <v>536</v>
      </c>
      <c r="L51" s="347">
        <v>1485</v>
      </c>
      <c r="M51" s="348">
        <v>3018</v>
      </c>
    </row>
    <row r="52" spans="2:13" ht="27.75" customHeight="1" x14ac:dyDescent="0.15">
      <c r="B52" s="1188"/>
      <c r="C52" s="1189"/>
      <c r="D52" s="106"/>
      <c r="E52" s="1190" t="s">
        <v>43</v>
      </c>
      <c r="F52" s="1190"/>
      <c r="G52" s="1190"/>
      <c r="H52" s="1191"/>
      <c r="I52" s="346">
        <v>16142</v>
      </c>
      <c r="J52" s="347">
        <v>16332</v>
      </c>
      <c r="K52" s="347">
        <v>16551</v>
      </c>
      <c r="L52" s="347">
        <v>17050</v>
      </c>
      <c r="M52" s="348">
        <v>17278</v>
      </c>
    </row>
    <row r="53" spans="2:13" ht="27.75" customHeight="1" thickBot="1" x14ac:dyDescent="0.2">
      <c r="B53" s="1192" t="s">
        <v>19</v>
      </c>
      <c r="C53" s="1193"/>
      <c r="D53" s="110"/>
      <c r="E53" s="1194" t="s">
        <v>44</v>
      </c>
      <c r="F53" s="1194"/>
      <c r="G53" s="1194"/>
      <c r="H53" s="1195"/>
      <c r="I53" s="349">
        <v>-1958</v>
      </c>
      <c r="J53" s="350">
        <v>-3691</v>
      </c>
      <c r="K53" s="350">
        <v>-3692</v>
      </c>
      <c r="L53" s="350">
        <v>-3514</v>
      </c>
      <c r="M53" s="351">
        <v>-4055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gkclxFPU0JCjUrH/t5wuLzAXsdT3cy1YiBZuCRQsCXFL1kWQq9rtrjurpEu0VUAFSs8FSoJWWABRoLTOzZICBQ==" saltValue="bpbxRGPWgHi8INLlG2o6G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52">
        <v>4066</v>
      </c>
      <c r="G55" s="352">
        <v>4158</v>
      </c>
      <c r="H55" s="353">
        <v>4162</v>
      </c>
    </row>
    <row r="56" spans="2:8" ht="52.5" customHeight="1" x14ac:dyDescent="0.15">
      <c r="B56" s="122"/>
      <c r="C56" s="1213" t="s">
        <v>47</v>
      </c>
      <c r="D56" s="1213"/>
      <c r="E56" s="1214"/>
      <c r="F56" s="354">
        <v>620</v>
      </c>
      <c r="G56" s="354">
        <v>621</v>
      </c>
      <c r="H56" s="355">
        <v>653</v>
      </c>
    </row>
    <row r="57" spans="2:8" ht="53.25" customHeight="1" x14ac:dyDescent="0.15">
      <c r="B57" s="122"/>
      <c r="C57" s="1215" t="s">
        <v>48</v>
      </c>
      <c r="D57" s="1215"/>
      <c r="E57" s="1216"/>
      <c r="F57" s="356">
        <v>3871</v>
      </c>
      <c r="G57" s="356">
        <v>3619</v>
      </c>
      <c r="H57" s="357">
        <v>3694</v>
      </c>
    </row>
    <row r="58" spans="2:8" ht="45.75" customHeight="1" x14ac:dyDescent="0.15">
      <c r="B58" s="123"/>
      <c r="C58" s="1203" t="s">
        <v>561</v>
      </c>
      <c r="D58" s="1204"/>
      <c r="E58" s="1205"/>
      <c r="F58" s="358">
        <v>1584</v>
      </c>
      <c r="G58" s="358">
        <v>1612</v>
      </c>
      <c r="H58" s="359">
        <v>1679</v>
      </c>
    </row>
    <row r="59" spans="2:8" ht="45.75" customHeight="1" x14ac:dyDescent="0.15">
      <c r="B59" s="123"/>
      <c r="C59" s="1203" t="s">
        <v>562</v>
      </c>
      <c r="D59" s="1204"/>
      <c r="E59" s="1205"/>
      <c r="F59" s="358">
        <v>899</v>
      </c>
      <c r="G59" s="358">
        <v>748</v>
      </c>
      <c r="H59" s="359">
        <v>860</v>
      </c>
    </row>
    <row r="60" spans="2:8" ht="45.75" customHeight="1" x14ac:dyDescent="0.15">
      <c r="B60" s="123"/>
      <c r="C60" s="1203" t="s">
        <v>563</v>
      </c>
      <c r="D60" s="1204"/>
      <c r="E60" s="1205"/>
      <c r="F60" s="358">
        <v>703</v>
      </c>
      <c r="G60" s="358">
        <v>526</v>
      </c>
      <c r="H60" s="359">
        <v>394</v>
      </c>
    </row>
    <row r="61" spans="2:8" ht="45.75" customHeight="1" x14ac:dyDescent="0.15">
      <c r="B61" s="123"/>
      <c r="C61" s="1203" t="s">
        <v>564</v>
      </c>
      <c r="D61" s="1204"/>
      <c r="E61" s="1205"/>
      <c r="F61" s="358">
        <v>285</v>
      </c>
      <c r="G61" s="358">
        <v>285</v>
      </c>
      <c r="H61" s="359">
        <v>285</v>
      </c>
    </row>
    <row r="62" spans="2:8" ht="45.75" customHeight="1" thickBot="1" x14ac:dyDescent="0.2">
      <c r="B62" s="124"/>
      <c r="C62" s="1206" t="s">
        <v>565</v>
      </c>
      <c r="D62" s="1207"/>
      <c r="E62" s="1208"/>
      <c r="F62" s="360">
        <v>138</v>
      </c>
      <c r="G62" s="360">
        <v>143</v>
      </c>
      <c r="H62" s="361">
        <v>148</v>
      </c>
    </row>
    <row r="63" spans="2:8" ht="52.5" customHeight="1" thickBot="1" x14ac:dyDescent="0.2">
      <c r="B63" s="125"/>
      <c r="C63" s="1209" t="s">
        <v>49</v>
      </c>
      <c r="D63" s="1209"/>
      <c r="E63" s="1210"/>
      <c r="F63" s="362">
        <v>8557</v>
      </c>
      <c r="G63" s="362">
        <v>8398</v>
      </c>
      <c r="H63" s="363">
        <v>8509</v>
      </c>
    </row>
    <row r="64" spans="2:8" x14ac:dyDescent="0.15"/>
  </sheetData>
  <sheetProtection algorithmName="SHA-512" hashValue="w3sbJHTqUVYM0ajWmbd2K1Ggkh3kD6LNRFTBXxy+2svo47qORcGC4PhcmDGJEftVoj4Uf6ifzmpYsVJFvy4DfA==" saltValue="/utJZbBzTmX2xQFzhSHf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90484</v>
      </c>
      <c r="E3" s="144"/>
      <c r="F3" s="145">
        <v>92632</v>
      </c>
      <c r="G3" s="146"/>
      <c r="H3" s="147"/>
    </row>
    <row r="4" spans="1:8" x14ac:dyDescent="0.15">
      <c r="A4" s="148"/>
      <c r="B4" s="149"/>
      <c r="C4" s="150"/>
      <c r="D4" s="151">
        <v>41312</v>
      </c>
      <c r="E4" s="152"/>
      <c r="F4" s="153">
        <v>47978</v>
      </c>
      <c r="G4" s="154"/>
      <c r="H4" s="155"/>
    </row>
    <row r="5" spans="1:8" x14ac:dyDescent="0.15">
      <c r="A5" s="136" t="s">
        <v>524</v>
      </c>
      <c r="B5" s="141"/>
      <c r="C5" s="142"/>
      <c r="D5" s="143">
        <v>121035</v>
      </c>
      <c r="E5" s="144"/>
      <c r="F5" s="145">
        <v>96469</v>
      </c>
      <c r="G5" s="146"/>
      <c r="H5" s="147"/>
    </row>
    <row r="6" spans="1:8" x14ac:dyDescent="0.15">
      <c r="A6" s="148"/>
      <c r="B6" s="149"/>
      <c r="C6" s="150"/>
      <c r="D6" s="151">
        <v>65091</v>
      </c>
      <c r="E6" s="152"/>
      <c r="F6" s="153">
        <v>49775</v>
      </c>
      <c r="G6" s="154"/>
      <c r="H6" s="155"/>
    </row>
    <row r="7" spans="1:8" x14ac:dyDescent="0.15">
      <c r="A7" s="136" t="s">
        <v>525</v>
      </c>
      <c r="B7" s="141"/>
      <c r="C7" s="142"/>
      <c r="D7" s="143">
        <v>110327</v>
      </c>
      <c r="E7" s="144"/>
      <c r="F7" s="145">
        <v>85743</v>
      </c>
      <c r="G7" s="146"/>
      <c r="H7" s="147"/>
    </row>
    <row r="8" spans="1:8" x14ac:dyDescent="0.15">
      <c r="A8" s="148"/>
      <c r="B8" s="149"/>
      <c r="C8" s="150"/>
      <c r="D8" s="151">
        <v>62484</v>
      </c>
      <c r="E8" s="152"/>
      <c r="F8" s="153">
        <v>45231</v>
      </c>
      <c r="G8" s="154"/>
      <c r="H8" s="155"/>
    </row>
    <row r="9" spans="1:8" x14ac:dyDescent="0.15">
      <c r="A9" s="136" t="s">
        <v>526</v>
      </c>
      <c r="B9" s="141"/>
      <c r="C9" s="142"/>
      <c r="D9" s="143">
        <v>140797</v>
      </c>
      <c r="E9" s="144"/>
      <c r="F9" s="145">
        <v>92509</v>
      </c>
      <c r="G9" s="146"/>
      <c r="H9" s="147"/>
    </row>
    <row r="10" spans="1:8" x14ac:dyDescent="0.15">
      <c r="A10" s="148"/>
      <c r="B10" s="149"/>
      <c r="C10" s="150"/>
      <c r="D10" s="151">
        <v>68053</v>
      </c>
      <c r="E10" s="152"/>
      <c r="F10" s="153">
        <v>52274</v>
      </c>
      <c r="G10" s="154"/>
      <c r="H10" s="155"/>
    </row>
    <row r="11" spans="1:8" x14ac:dyDescent="0.15">
      <c r="A11" s="136" t="s">
        <v>527</v>
      </c>
      <c r="B11" s="141"/>
      <c r="C11" s="142"/>
      <c r="D11" s="143">
        <v>151569</v>
      </c>
      <c r="E11" s="144"/>
      <c r="F11" s="145">
        <v>98544</v>
      </c>
      <c r="G11" s="146"/>
      <c r="H11" s="147"/>
    </row>
    <row r="12" spans="1:8" x14ac:dyDescent="0.15">
      <c r="A12" s="148"/>
      <c r="B12" s="149"/>
      <c r="C12" s="156"/>
      <c r="D12" s="151">
        <v>70703</v>
      </c>
      <c r="E12" s="152"/>
      <c r="F12" s="153">
        <v>55816</v>
      </c>
      <c r="G12" s="154"/>
      <c r="H12" s="155"/>
    </row>
    <row r="13" spans="1:8" x14ac:dyDescent="0.15">
      <c r="A13" s="136"/>
      <c r="B13" s="141"/>
      <c r="C13" s="157"/>
      <c r="D13" s="158">
        <v>122842</v>
      </c>
      <c r="E13" s="159"/>
      <c r="F13" s="160">
        <v>93179</v>
      </c>
      <c r="G13" s="161"/>
      <c r="H13" s="147"/>
    </row>
    <row r="14" spans="1:8" x14ac:dyDescent="0.15">
      <c r="A14" s="148"/>
      <c r="B14" s="149"/>
      <c r="C14" s="150"/>
      <c r="D14" s="151">
        <v>61529</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7.78</v>
      </c>
      <c r="C19" s="162">
        <f>ROUND(VALUE(SUBSTITUTE(実質収支比率等に係る経年分析!G$48,"▲","-")),2)</f>
        <v>8.8699999999999992</v>
      </c>
      <c r="D19" s="162">
        <f>ROUND(VALUE(SUBSTITUTE(実質収支比率等に係る経年分析!H$48,"▲","-")),2)</f>
        <v>9.65</v>
      </c>
      <c r="E19" s="162">
        <f>ROUND(VALUE(SUBSTITUTE(実質収支比率等に係る経年分析!I$48,"▲","-")),2)</f>
        <v>8.41</v>
      </c>
      <c r="F19" s="162">
        <f>ROUND(VALUE(SUBSTITUTE(実質収支比率等に係る経年分析!J$48,"▲","-")),2)</f>
        <v>6.83</v>
      </c>
    </row>
    <row r="20" spans="1:11" x14ac:dyDescent="0.15">
      <c r="A20" s="162" t="s">
        <v>53</v>
      </c>
      <c r="B20" s="162">
        <f>ROUND(VALUE(SUBSTITUTE(実質収支比率等に係る経年分析!F$47,"▲","-")),2)</f>
        <v>26.18</v>
      </c>
      <c r="C20" s="162">
        <f>ROUND(VALUE(SUBSTITUTE(実質収支比率等に係る経年分析!G$47,"▲","-")),2)</f>
        <v>33.25</v>
      </c>
      <c r="D20" s="162">
        <f>ROUND(VALUE(SUBSTITUTE(実質収支比率等に係る経年分析!H$47,"▲","-")),2)</f>
        <v>38.67</v>
      </c>
      <c r="E20" s="162">
        <f>ROUND(VALUE(SUBSTITUTE(実質収支比率等に係る経年分析!I$47,"▲","-")),2)</f>
        <v>39.33</v>
      </c>
      <c r="F20" s="162">
        <f>ROUND(VALUE(SUBSTITUTE(実質収支比率等に係る経年分析!J$47,"▲","-")),2)</f>
        <v>39.06</v>
      </c>
    </row>
    <row r="21" spans="1:11" x14ac:dyDescent="0.15">
      <c r="A21" s="162" t="s">
        <v>54</v>
      </c>
      <c r="B21" s="162">
        <f>IF(ISNUMBER(VALUE(SUBSTITUTE(実質収支比率等に係る経年分析!F$49,"▲","-"))),ROUND(VALUE(SUBSTITUTE(実質収支比率等に係る経年分析!F$49,"▲","-")),2),NA())</f>
        <v>-2.65</v>
      </c>
      <c r="C21" s="162">
        <f>IF(ISNUMBER(VALUE(SUBSTITUTE(実質収支比率等に係る経年分析!G$49,"▲","-"))),ROUND(VALUE(SUBSTITUTE(実質収支比率等に係る経年分析!G$49,"▲","-")),2),NA())</f>
        <v>9.8000000000000007</v>
      </c>
      <c r="D21" s="162">
        <f>IF(ISNUMBER(VALUE(SUBSTITUTE(実質収支比率等に係る経年分析!H$49,"▲","-"))),ROUND(VALUE(SUBSTITUTE(実質収支比率等に係る経年分析!H$49,"▲","-")),2),NA())</f>
        <v>5.13</v>
      </c>
      <c r="E21" s="162">
        <f>IF(ISNUMBER(VALUE(SUBSTITUTE(実質収支比率等に係る経年分析!I$49,"▲","-"))),ROUND(VALUE(SUBSTITUTE(実質収支比率等に係る経年分析!I$49,"▲","-")),2),NA())</f>
        <v>-0.32</v>
      </c>
      <c r="F21" s="162">
        <f>IF(ISNUMBER(VALUE(SUBSTITUTE(実質収支比率等に係る経年分析!J$49,"▲","-"))),ROUND(VALUE(SUBSTITUTE(実質収支比率等に係る経年分析!J$49,"▲","-")),2),NA())</f>
        <v>-1.48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0.09</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7.0000000000000007E-2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0.13</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0.11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0.02</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0.11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0.08</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0.12</v>
      </c>
    </row>
    <row r="30" spans="1:11" x14ac:dyDescent="0.15">
      <c r="A30" s="163" t="str">
        <f>IF(連結実質赤字比率に係る赤字・黒字の構成分析!C$40="",NA(),連結実質赤字比率に係る赤字・黒字の構成分析!C$40)</f>
        <v>電気事業特別会計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0.52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0.53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0.67</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0.71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0.67</v>
      </c>
    </row>
    <row r="31" spans="1:11" x14ac:dyDescent="0.15">
      <c r="A31" s="163" t="str">
        <f>IF(連結実質赤字比率に係る赤字・黒字の構成分析!C$39="",NA(),連結実質赤字比率に係る赤字・黒字の構成分析!C$39)</f>
        <v>下水道事業会計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0.67</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0.83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0.77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0.87</v>
      </c>
    </row>
    <row r="32" spans="1:11" x14ac:dyDescent="0.15">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1.82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2.5299999999999998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3.06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2.16</v>
      </c>
    </row>
    <row r="33" spans="1:16" x14ac:dyDescent="0.15">
      <c r="A33" s="163" t="str">
        <f>IF(連結実質赤字比率に係る赤字・黒字の構成分析!C$37="",NA(),連結実質赤字比率に係る赤字・黒字の構成分析!C$37)</f>
        <v>国民健康保険（事業勘定）特別会計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6.25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6.09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5.67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5.26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4.75</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7.68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8.8000000000000007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9.51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8.2899999999999991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6.79</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13.87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12.73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11.76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12.1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11.8</v>
      </c>
    </row>
    <row r="36" spans="1:16" x14ac:dyDescent="0.15">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6.56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10.77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14.21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16.46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14.72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1717</v>
      </c>
      <c r="E42" s="164"/>
      <c r="F42" s="164"/>
      <c r="G42" s="164">
        <f>'実質公債費比率（分子）の構造'!L$52</f>
        <v>1855</v>
      </c>
      <c r="H42" s="164"/>
      <c r="I42" s="164"/>
      <c r="J42" s="164">
        <f>'実質公債費比率（分子）の構造'!M$52</f>
        <v>1827</v>
      </c>
      <c r="K42" s="164"/>
      <c r="L42" s="164"/>
      <c r="M42" s="164">
        <f>'実質公債費比率（分子）の構造'!N$52</f>
        <v>1869</v>
      </c>
      <c r="N42" s="164"/>
      <c r="O42" s="164"/>
      <c r="P42" s="164">
        <f>'実質公債費比率（分子）の構造'!O$52</f>
        <v>1863</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459</v>
      </c>
      <c r="C46" s="164"/>
      <c r="D46" s="164"/>
      <c r="E46" s="164">
        <f>'実質公債費比率（分子）の構造'!L$48</f>
        <v>421</v>
      </c>
      <c r="F46" s="164"/>
      <c r="G46" s="164"/>
      <c r="H46" s="164">
        <f>'実質公債費比率（分子）の構造'!M$48</f>
        <v>456</v>
      </c>
      <c r="I46" s="164"/>
      <c r="J46" s="164"/>
      <c r="K46" s="164">
        <f>'実質公債費比率（分子）の構造'!N$48</f>
        <v>461</v>
      </c>
      <c r="L46" s="164"/>
      <c r="M46" s="164"/>
      <c r="N46" s="164">
        <f>'実質公債費比率（分子）の構造'!O$48</f>
        <v>443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2269</v>
      </c>
      <c r="C49" s="164"/>
      <c r="D49" s="164"/>
      <c r="E49" s="164">
        <f>'実質公債費比率（分子）の構造'!L$45</f>
        <v>2396</v>
      </c>
      <c r="F49" s="164"/>
      <c r="G49" s="164"/>
      <c r="H49" s="164">
        <f>'実質公債費比率（分子）の構造'!M$45</f>
        <v>2471</v>
      </c>
      <c r="I49" s="164"/>
      <c r="J49" s="164"/>
      <c r="K49" s="164">
        <f>'実質公債費比率（分子）の構造'!N$45</f>
        <v>2450</v>
      </c>
      <c r="L49" s="164"/>
      <c r="M49" s="164"/>
      <c r="N49" s="164">
        <f>'実質公債費比率（分子）の構造'!O$45</f>
        <v>2391</v>
      </c>
      <c r="O49" s="164"/>
      <c r="P49" s="164"/>
    </row>
    <row r="50" spans="1:16" x14ac:dyDescent="0.15">
      <c r="A50" s="164" t="s">
        <v>67</v>
      </c>
      <c r="B50" s="164" t="e">
        <f>NA()</f>
        <v>#N/A</v>
      </c>
      <c r="C50" s="164">
        <f>IF(ISNUMBER('実質公債費比率（分子）の構造'!K$53),'実質公債費比率（分子）の構造'!K$53,NA())</f>
        <v>1011</v>
      </c>
      <c r="D50" s="164" t="e">
        <f>NA()</f>
        <v>#N/A</v>
      </c>
      <c r="E50" s="164" t="e">
        <f>NA()</f>
        <v>#N/A</v>
      </c>
      <c r="F50" s="164">
        <f>IF(ISNUMBER('実質公債費比率（分子）の構造'!L$53),'実質公債費比率（分子）の構造'!L$53,NA())</f>
        <v>962</v>
      </c>
      <c r="G50" s="164" t="e">
        <f>NA()</f>
        <v>#N/A</v>
      </c>
      <c r="H50" s="164" t="e">
        <f>NA()</f>
        <v>#N/A</v>
      </c>
      <c r="I50" s="164">
        <f>IF(ISNUMBER('実質公債費比率（分子）の構造'!M$53),'実質公債費比率（分子）の構造'!M$53,NA())</f>
        <v>1100</v>
      </c>
      <c r="J50" s="164" t="e">
        <f>NA()</f>
        <v>#N/A</v>
      </c>
      <c r="K50" s="164" t="e">
        <f>NA()</f>
        <v>#N/A</v>
      </c>
      <c r="L50" s="164">
        <f>IF(ISNUMBER('実質公債費比率（分子）の構造'!N$53),'実質公債費比率（分子）の構造'!N$53,NA())</f>
        <v>1042</v>
      </c>
      <c r="M50" s="164" t="e">
        <f>NA()</f>
        <v>#N/A</v>
      </c>
      <c r="N50" s="164" t="e">
        <f>NA()</f>
        <v>#N/A</v>
      </c>
      <c r="O50" s="164">
        <f>IF(ISNUMBER('実質公債費比率（分子）の構造'!O$53),'実質公債費比率（分子）の構造'!O$53,NA())</f>
        <v>971</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16142</v>
      </c>
      <c r="E56" s="163"/>
      <c r="F56" s="163"/>
      <c r="G56" s="163">
        <f>'将来負担比率（分子）の構造'!J$52</f>
        <v>16332</v>
      </c>
      <c r="H56" s="163"/>
      <c r="I56" s="163"/>
      <c r="J56" s="163">
        <f>'将来負担比率（分子）の構造'!K$52</f>
        <v>16551</v>
      </c>
      <c r="K56" s="163"/>
      <c r="L56" s="163"/>
      <c r="M56" s="163">
        <f>'将来負担比率（分子）の構造'!L$52</f>
        <v>17050</v>
      </c>
      <c r="N56" s="163"/>
      <c r="O56" s="163"/>
      <c r="P56" s="163">
        <f>'将来負担比率（分子）の構造'!M$52</f>
        <v>17278</v>
      </c>
    </row>
    <row r="57" spans="1:16" x14ac:dyDescent="0.15">
      <c r="A57" s="163" t="s">
        <v>42</v>
      </c>
      <c r="B57" s="163"/>
      <c r="C57" s="163"/>
      <c r="D57" s="163">
        <f>'将来負担比率（分子）の構造'!I$51</f>
        <v>654</v>
      </c>
      <c r="E57" s="163"/>
      <c r="F57" s="163"/>
      <c r="G57" s="163">
        <f>'将来負担比率（分子）の構造'!J$51</f>
        <v>602</v>
      </c>
      <c r="H57" s="163"/>
      <c r="I57" s="163"/>
      <c r="J57" s="163">
        <f>'将来負担比率（分子）の構造'!K$51</f>
        <v>536</v>
      </c>
      <c r="K57" s="163"/>
      <c r="L57" s="163"/>
      <c r="M57" s="163">
        <f>'将来負担比率（分子）の構造'!L$51</f>
        <v>1485</v>
      </c>
      <c r="N57" s="163"/>
      <c r="O57" s="163"/>
      <c r="P57" s="163">
        <f>'将来負担比率（分子）の構造'!M$51</f>
        <v>3018</v>
      </c>
    </row>
    <row r="58" spans="1:16" x14ac:dyDescent="0.15">
      <c r="A58" s="163" t="s">
        <v>41</v>
      </c>
      <c r="B58" s="163"/>
      <c r="C58" s="163"/>
      <c r="D58" s="163">
        <f>'将来負担比率（分子）の構造'!I$50</f>
        <v>7387</v>
      </c>
      <c r="E58" s="163"/>
      <c r="F58" s="163"/>
      <c r="G58" s="163">
        <f>'将来負担比率（分子）の構造'!J$50</f>
        <v>8345</v>
      </c>
      <c r="H58" s="163"/>
      <c r="I58" s="163"/>
      <c r="J58" s="163">
        <f>'将来負担比率（分子）の構造'!K$50</f>
        <v>8695</v>
      </c>
      <c r="K58" s="163"/>
      <c r="L58" s="163"/>
      <c r="M58" s="163">
        <f>'将来負担比率（分子）の構造'!L$50</f>
        <v>8709</v>
      </c>
      <c r="N58" s="163"/>
      <c r="O58" s="163"/>
      <c r="P58" s="163">
        <f>'将来負担比率（分子）の構造'!M$50</f>
        <v>9053</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458</v>
      </c>
      <c r="C62" s="163"/>
      <c r="D62" s="163"/>
      <c r="E62" s="163" t="str">
        <f>'将来負担比率（分子）の構造'!J$45</f>
        <v>-</v>
      </c>
      <c r="F62" s="163"/>
      <c r="G62" s="163"/>
      <c r="H62" s="163">
        <f>'将来負担比率（分子）の構造'!K$45</f>
        <v>306</v>
      </c>
      <c r="I62" s="163"/>
      <c r="J62" s="163"/>
      <c r="K62" s="163">
        <f>'将来負担比率（分子）の構造'!L$45</f>
        <v>355</v>
      </c>
      <c r="L62" s="163"/>
      <c r="M62" s="163"/>
      <c r="N62" s="163">
        <f>'将来負担比率（分子）の構造'!M$45</f>
        <v>79</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4010</v>
      </c>
      <c r="C64" s="163"/>
      <c r="D64" s="163"/>
      <c r="E64" s="163">
        <f>'将来負担比率（分子）の構造'!J$43</f>
        <v>3552</v>
      </c>
      <c r="F64" s="163"/>
      <c r="G64" s="163"/>
      <c r="H64" s="163">
        <f>'将来負担比率（分子）の構造'!K$43</f>
        <v>3643</v>
      </c>
      <c r="I64" s="163"/>
      <c r="J64" s="163"/>
      <c r="K64" s="163">
        <f>'将来負担比率（分子）の構造'!L$43</f>
        <v>3679</v>
      </c>
      <c r="L64" s="163"/>
      <c r="M64" s="163"/>
      <c r="N64" s="163">
        <f>'将来負担比率（分子）の構造'!M$43</f>
        <v>3589</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17757</v>
      </c>
      <c r="C66" s="163"/>
      <c r="D66" s="163"/>
      <c r="E66" s="163">
        <f>'将来負担比率（分子）の構造'!J$41</f>
        <v>18038</v>
      </c>
      <c r="F66" s="163"/>
      <c r="G66" s="163"/>
      <c r="H66" s="163">
        <f>'将来負担比率（分子）の構造'!K$41</f>
        <v>18141</v>
      </c>
      <c r="I66" s="163"/>
      <c r="J66" s="163"/>
      <c r="K66" s="163">
        <f>'将来負担比率（分子）の構造'!L$41</f>
        <v>19697</v>
      </c>
      <c r="L66" s="163"/>
      <c r="M66" s="163"/>
      <c r="N66" s="163">
        <f>'将来負担比率（分子）の構造'!M$41</f>
        <v>21627</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4066</v>
      </c>
      <c r="C72" s="167">
        <f>基金残高に係る経年分析!G55</f>
        <v>4158</v>
      </c>
      <c r="D72" s="167">
        <f>基金残高に係る経年分析!H55</f>
        <v>4162</v>
      </c>
    </row>
    <row r="73" spans="1:16" x14ac:dyDescent="0.15">
      <c r="A73" s="166" t="s">
        <v>74</v>
      </c>
      <c r="B73" s="167">
        <f>基金残高に係る経年分析!F56</f>
        <v>620</v>
      </c>
      <c r="C73" s="167">
        <f>基金残高に係る経年分析!G56</f>
        <v>621</v>
      </c>
      <c r="D73" s="167">
        <f>基金残高に係る経年分析!H56</f>
        <v>653</v>
      </c>
    </row>
    <row r="74" spans="1:16" x14ac:dyDescent="0.15">
      <c r="A74" s="166" t="s">
        <v>75</v>
      </c>
      <c r="B74" s="167">
        <f>基金残高に係る経年分析!F57</f>
        <v>3871</v>
      </c>
      <c r="C74" s="167">
        <f>基金残高に係る経年分析!G57</f>
        <v>3619</v>
      </c>
      <c r="D74" s="167">
        <f>基金残高に係る経年分析!H57</f>
        <v>3694</v>
      </c>
    </row>
  </sheetData>
  <sheetProtection algorithmName="SHA-512" hashValue="JP4UZ3eJh43BWuf2bqFxzDnZ59nMjvhs4cIiFwaIR+jd7FcDwnMKQrnDCJDVmFCPvhj7h6iwqKji/fU1IawQcA==" saltValue="CNbVLVURQrjvuKiJU+Sk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2313046</v>
      </c>
      <c r="S5" s="677"/>
      <c r="T5" s="677"/>
      <c r="U5" s="677"/>
      <c r="V5" s="677"/>
      <c r="W5" s="677"/>
      <c r="X5" s="677"/>
      <c r="Y5" s="702"/>
      <c r="Z5" s="715">
        <v>9.6999999999999993</v>
      </c>
      <c r="AA5" s="715"/>
      <c r="AB5" s="715"/>
      <c r="AC5" s="715"/>
      <c r="AD5" s="716">
        <v>2313046</v>
      </c>
      <c r="AE5" s="716"/>
      <c r="AF5" s="716"/>
      <c r="AG5" s="716"/>
      <c r="AH5" s="716"/>
      <c r="AI5" s="716"/>
      <c r="AJ5" s="716"/>
      <c r="AK5" s="716"/>
      <c r="AL5" s="703">
        <v>21.5</v>
      </c>
      <c r="AM5" s="685"/>
      <c r="AN5" s="685"/>
      <c r="AO5" s="704"/>
      <c r="AP5" s="679" t="s">
        <v>216</v>
      </c>
      <c r="AQ5" s="680"/>
      <c r="AR5" s="680"/>
      <c r="AS5" s="680"/>
      <c r="AT5" s="680"/>
      <c r="AU5" s="680"/>
      <c r="AV5" s="680"/>
      <c r="AW5" s="680"/>
      <c r="AX5" s="680"/>
      <c r="AY5" s="680"/>
      <c r="AZ5" s="680"/>
      <c r="BA5" s="680"/>
      <c r="BB5" s="680"/>
      <c r="BC5" s="680"/>
      <c r="BD5" s="680"/>
      <c r="BE5" s="680"/>
      <c r="BF5" s="681"/>
      <c r="BG5" s="621">
        <v>2289836</v>
      </c>
      <c r="BH5" s="622"/>
      <c r="BI5" s="622"/>
      <c r="BJ5" s="622"/>
      <c r="BK5" s="622"/>
      <c r="BL5" s="622"/>
      <c r="BM5" s="622"/>
      <c r="BN5" s="623"/>
      <c r="BO5" s="659">
        <v>99</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136235</v>
      </c>
      <c r="S6" s="622"/>
      <c r="T6" s="622"/>
      <c r="U6" s="622"/>
      <c r="V6" s="622"/>
      <c r="W6" s="622"/>
      <c r="X6" s="622"/>
      <c r="Y6" s="623"/>
      <c r="Z6" s="659">
        <v>0.6</v>
      </c>
      <c r="AA6" s="659"/>
      <c r="AB6" s="659"/>
      <c r="AC6" s="659"/>
      <c r="AD6" s="660">
        <v>136235</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2289836</v>
      </c>
      <c r="BH6" s="622"/>
      <c r="BI6" s="622"/>
      <c r="BJ6" s="622"/>
      <c r="BK6" s="622"/>
      <c r="BL6" s="622"/>
      <c r="BM6" s="622"/>
      <c r="BN6" s="623"/>
      <c r="BO6" s="659">
        <v>99</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130976</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130976</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811</v>
      </c>
      <c r="S7" s="622"/>
      <c r="T7" s="622"/>
      <c r="U7" s="622"/>
      <c r="V7" s="622"/>
      <c r="W7" s="622"/>
      <c r="X7" s="622"/>
      <c r="Y7" s="623"/>
      <c r="Z7" s="659">
        <v>0</v>
      </c>
      <c r="AA7" s="659"/>
      <c r="AB7" s="659"/>
      <c r="AC7" s="659"/>
      <c r="AD7" s="660">
        <v>811</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937595</v>
      </c>
      <c r="BH7" s="622"/>
      <c r="BI7" s="622"/>
      <c r="BJ7" s="622"/>
      <c r="BK7" s="622"/>
      <c r="BL7" s="622"/>
      <c r="BM7" s="622"/>
      <c r="BN7" s="623"/>
      <c r="BO7" s="659">
        <v>40.5</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4766855</v>
      </c>
      <c r="CS7" s="622"/>
      <c r="CT7" s="622"/>
      <c r="CU7" s="622"/>
      <c r="CV7" s="622"/>
      <c r="CW7" s="622"/>
      <c r="CX7" s="622"/>
      <c r="CY7" s="623"/>
      <c r="CZ7" s="659">
        <v>20.9</v>
      </c>
      <c r="DA7" s="659"/>
      <c r="DB7" s="659"/>
      <c r="DC7" s="659"/>
      <c r="DD7" s="627">
        <v>41183</v>
      </c>
      <c r="DE7" s="622"/>
      <c r="DF7" s="622"/>
      <c r="DG7" s="622"/>
      <c r="DH7" s="622"/>
      <c r="DI7" s="622"/>
      <c r="DJ7" s="622"/>
      <c r="DK7" s="622"/>
      <c r="DL7" s="622"/>
      <c r="DM7" s="622"/>
      <c r="DN7" s="622"/>
      <c r="DO7" s="622"/>
      <c r="DP7" s="623"/>
      <c r="DQ7" s="627">
        <v>2791155</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9681</v>
      </c>
      <c r="S8" s="622"/>
      <c r="T8" s="622"/>
      <c r="U8" s="622"/>
      <c r="V8" s="622"/>
      <c r="W8" s="622"/>
      <c r="X8" s="622"/>
      <c r="Y8" s="623"/>
      <c r="Z8" s="659">
        <v>0</v>
      </c>
      <c r="AA8" s="659"/>
      <c r="AB8" s="659"/>
      <c r="AC8" s="659"/>
      <c r="AD8" s="660">
        <v>9681</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33494</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6084607</v>
      </c>
      <c r="CS8" s="622"/>
      <c r="CT8" s="622"/>
      <c r="CU8" s="622"/>
      <c r="CV8" s="622"/>
      <c r="CW8" s="622"/>
      <c r="CX8" s="622"/>
      <c r="CY8" s="623"/>
      <c r="CZ8" s="659">
        <v>26.6</v>
      </c>
      <c r="DA8" s="659"/>
      <c r="DB8" s="659"/>
      <c r="DC8" s="659"/>
      <c r="DD8" s="627" t="s">
        <v>122</v>
      </c>
      <c r="DE8" s="622"/>
      <c r="DF8" s="622"/>
      <c r="DG8" s="622"/>
      <c r="DH8" s="622"/>
      <c r="DI8" s="622"/>
      <c r="DJ8" s="622"/>
      <c r="DK8" s="622"/>
      <c r="DL8" s="622"/>
      <c r="DM8" s="622"/>
      <c r="DN8" s="622"/>
      <c r="DO8" s="622"/>
      <c r="DP8" s="623"/>
      <c r="DQ8" s="627">
        <v>3170133</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16311</v>
      </c>
      <c r="S9" s="622"/>
      <c r="T9" s="622"/>
      <c r="U9" s="622"/>
      <c r="V9" s="622"/>
      <c r="W9" s="622"/>
      <c r="X9" s="622"/>
      <c r="Y9" s="623"/>
      <c r="Z9" s="659">
        <v>0.1</v>
      </c>
      <c r="AA9" s="659"/>
      <c r="AB9" s="659"/>
      <c r="AC9" s="659"/>
      <c r="AD9" s="660">
        <v>16311</v>
      </c>
      <c r="AE9" s="660"/>
      <c r="AF9" s="660"/>
      <c r="AG9" s="660"/>
      <c r="AH9" s="660"/>
      <c r="AI9" s="660"/>
      <c r="AJ9" s="660"/>
      <c r="AK9" s="660"/>
      <c r="AL9" s="624">
        <v>0.2</v>
      </c>
      <c r="AM9" s="625"/>
      <c r="AN9" s="625"/>
      <c r="AO9" s="661"/>
      <c r="AP9" s="618" t="s">
        <v>230</v>
      </c>
      <c r="AQ9" s="619"/>
      <c r="AR9" s="619"/>
      <c r="AS9" s="619"/>
      <c r="AT9" s="619"/>
      <c r="AU9" s="619"/>
      <c r="AV9" s="619"/>
      <c r="AW9" s="619"/>
      <c r="AX9" s="619"/>
      <c r="AY9" s="619"/>
      <c r="AZ9" s="619"/>
      <c r="BA9" s="619"/>
      <c r="BB9" s="619"/>
      <c r="BC9" s="619"/>
      <c r="BD9" s="619"/>
      <c r="BE9" s="619"/>
      <c r="BF9" s="620"/>
      <c r="BG9" s="621">
        <v>790639</v>
      </c>
      <c r="BH9" s="622"/>
      <c r="BI9" s="622"/>
      <c r="BJ9" s="622"/>
      <c r="BK9" s="622"/>
      <c r="BL9" s="622"/>
      <c r="BM9" s="622"/>
      <c r="BN9" s="623"/>
      <c r="BO9" s="659">
        <v>34.200000000000003</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1747697</v>
      </c>
      <c r="CS9" s="622"/>
      <c r="CT9" s="622"/>
      <c r="CU9" s="622"/>
      <c r="CV9" s="622"/>
      <c r="CW9" s="622"/>
      <c r="CX9" s="622"/>
      <c r="CY9" s="623"/>
      <c r="CZ9" s="659">
        <v>7.6</v>
      </c>
      <c r="DA9" s="659"/>
      <c r="DB9" s="659"/>
      <c r="DC9" s="659"/>
      <c r="DD9" s="627">
        <v>32244</v>
      </c>
      <c r="DE9" s="622"/>
      <c r="DF9" s="622"/>
      <c r="DG9" s="622"/>
      <c r="DH9" s="622"/>
      <c r="DI9" s="622"/>
      <c r="DJ9" s="622"/>
      <c r="DK9" s="622"/>
      <c r="DL9" s="622"/>
      <c r="DM9" s="622"/>
      <c r="DN9" s="622"/>
      <c r="DO9" s="622"/>
      <c r="DP9" s="623"/>
      <c r="DQ9" s="627">
        <v>1465471</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58418</v>
      </c>
      <c r="BH10" s="622"/>
      <c r="BI10" s="622"/>
      <c r="BJ10" s="622"/>
      <c r="BK10" s="622"/>
      <c r="BL10" s="622"/>
      <c r="BM10" s="622"/>
      <c r="BN10" s="623"/>
      <c r="BO10" s="659">
        <v>2.5</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642724</v>
      </c>
      <c r="S11" s="622"/>
      <c r="T11" s="622"/>
      <c r="U11" s="622"/>
      <c r="V11" s="622"/>
      <c r="W11" s="622"/>
      <c r="X11" s="622"/>
      <c r="Y11" s="623"/>
      <c r="Z11" s="624">
        <v>2.7</v>
      </c>
      <c r="AA11" s="625"/>
      <c r="AB11" s="625"/>
      <c r="AC11" s="626"/>
      <c r="AD11" s="627">
        <v>642724</v>
      </c>
      <c r="AE11" s="622"/>
      <c r="AF11" s="622"/>
      <c r="AG11" s="622"/>
      <c r="AH11" s="622"/>
      <c r="AI11" s="622"/>
      <c r="AJ11" s="622"/>
      <c r="AK11" s="623"/>
      <c r="AL11" s="624">
        <v>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55044</v>
      </c>
      <c r="BH11" s="622"/>
      <c r="BI11" s="622"/>
      <c r="BJ11" s="622"/>
      <c r="BK11" s="622"/>
      <c r="BL11" s="622"/>
      <c r="BM11" s="622"/>
      <c r="BN11" s="623"/>
      <c r="BO11" s="659">
        <v>2.4</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1171103</v>
      </c>
      <c r="CS11" s="622"/>
      <c r="CT11" s="622"/>
      <c r="CU11" s="622"/>
      <c r="CV11" s="622"/>
      <c r="CW11" s="622"/>
      <c r="CX11" s="622"/>
      <c r="CY11" s="623"/>
      <c r="CZ11" s="659">
        <v>5.0999999999999996</v>
      </c>
      <c r="DA11" s="659"/>
      <c r="DB11" s="659"/>
      <c r="DC11" s="659"/>
      <c r="DD11" s="627">
        <v>688327</v>
      </c>
      <c r="DE11" s="622"/>
      <c r="DF11" s="622"/>
      <c r="DG11" s="622"/>
      <c r="DH11" s="622"/>
      <c r="DI11" s="622"/>
      <c r="DJ11" s="622"/>
      <c r="DK11" s="622"/>
      <c r="DL11" s="622"/>
      <c r="DM11" s="622"/>
      <c r="DN11" s="622"/>
      <c r="DO11" s="622"/>
      <c r="DP11" s="623"/>
      <c r="DQ11" s="627">
        <v>394368</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7972</v>
      </c>
      <c r="S12" s="622"/>
      <c r="T12" s="622"/>
      <c r="U12" s="622"/>
      <c r="V12" s="622"/>
      <c r="W12" s="622"/>
      <c r="X12" s="622"/>
      <c r="Y12" s="623"/>
      <c r="Z12" s="659">
        <v>0</v>
      </c>
      <c r="AA12" s="659"/>
      <c r="AB12" s="659"/>
      <c r="AC12" s="659"/>
      <c r="AD12" s="660">
        <v>7972</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1077205</v>
      </c>
      <c r="BH12" s="622"/>
      <c r="BI12" s="622"/>
      <c r="BJ12" s="622"/>
      <c r="BK12" s="622"/>
      <c r="BL12" s="622"/>
      <c r="BM12" s="622"/>
      <c r="BN12" s="623"/>
      <c r="BO12" s="659">
        <v>46.6</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1222848</v>
      </c>
      <c r="CS12" s="622"/>
      <c r="CT12" s="622"/>
      <c r="CU12" s="622"/>
      <c r="CV12" s="622"/>
      <c r="CW12" s="622"/>
      <c r="CX12" s="622"/>
      <c r="CY12" s="623"/>
      <c r="CZ12" s="659">
        <v>5.4</v>
      </c>
      <c r="DA12" s="659"/>
      <c r="DB12" s="659"/>
      <c r="DC12" s="659"/>
      <c r="DD12" s="627">
        <v>108743</v>
      </c>
      <c r="DE12" s="622"/>
      <c r="DF12" s="622"/>
      <c r="DG12" s="622"/>
      <c r="DH12" s="622"/>
      <c r="DI12" s="622"/>
      <c r="DJ12" s="622"/>
      <c r="DK12" s="622"/>
      <c r="DL12" s="622"/>
      <c r="DM12" s="622"/>
      <c r="DN12" s="622"/>
      <c r="DO12" s="622"/>
      <c r="DP12" s="623"/>
      <c r="DQ12" s="627">
        <v>307435</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1076264</v>
      </c>
      <c r="BH13" s="622"/>
      <c r="BI13" s="622"/>
      <c r="BJ13" s="622"/>
      <c r="BK13" s="622"/>
      <c r="BL13" s="622"/>
      <c r="BM13" s="622"/>
      <c r="BN13" s="623"/>
      <c r="BO13" s="659">
        <v>46.5</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1404778</v>
      </c>
      <c r="CS13" s="622"/>
      <c r="CT13" s="622"/>
      <c r="CU13" s="622"/>
      <c r="CV13" s="622"/>
      <c r="CW13" s="622"/>
      <c r="CX13" s="622"/>
      <c r="CY13" s="623"/>
      <c r="CZ13" s="659">
        <v>6.1</v>
      </c>
      <c r="DA13" s="659"/>
      <c r="DB13" s="659"/>
      <c r="DC13" s="659"/>
      <c r="DD13" s="627">
        <v>996191</v>
      </c>
      <c r="DE13" s="622"/>
      <c r="DF13" s="622"/>
      <c r="DG13" s="622"/>
      <c r="DH13" s="622"/>
      <c r="DI13" s="622"/>
      <c r="DJ13" s="622"/>
      <c r="DK13" s="622"/>
      <c r="DL13" s="622"/>
      <c r="DM13" s="622"/>
      <c r="DN13" s="622"/>
      <c r="DO13" s="622"/>
      <c r="DP13" s="623"/>
      <c r="DQ13" s="627">
        <v>501580</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96721</v>
      </c>
      <c r="BH14" s="622"/>
      <c r="BI14" s="622"/>
      <c r="BJ14" s="622"/>
      <c r="BK14" s="622"/>
      <c r="BL14" s="622"/>
      <c r="BM14" s="622"/>
      <c r="BN14" s="623"/>
      <c r="BO14" s="659">
        <v>4.2</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1222618</v>
      </c>
      <c r="CS14" s="622"/>
      <c r="CT14" s="622"/>
      <c r="CU14" s="622"/>
      <c r="CV14" s="622"/>
      <c r="CW14" s="622"/>
      <c r="CX14" s="622"/>
      <c r="CY14" s="623"/>
      <c r="CZ14" s="659">
        <v>5.4</v>
      </c>
      <c r="DA14" s="659"/>
      <c r="DB14" s="659"/>
      <c r="DC14" s="659"/>
      <c r="DD14" s="627">
        <v>516107</v>
      </c>
      <c r="DE14" s="622"/>
      <c r="DF14" s="622"/>
      <c r="DG14" s="622"/>
      <c r="DH14" s="622"/>
      <c r="DI14" s="622"/>
      <c r="DJ14" s="622"/>
      <c r="DK14" s="622"/>
      <c r="DL14" s="622"/>
      <c r="DM14" s="622"/>
      <c r="DN14" s="622"/>
      <c r="DO14" s="622"/>
      <c r="DP14" s="623"/>
      <c r="DQ14" s="627">
        <v>680490</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14777</v>
      </c>
      <c r="S15" s="622"/>
      <c r="T15" s="622"/>
      <c r="U15" s="622"/>
      <c r="V15" s="622"/>
      <c r="W15" s="622"/>
      <c r="X15" s="622"/>
      <c r="Y15" s="623"/>
      <c r="Z15" s="659">
        <v>0.1</v>
      </c>
      <c r="AA15" s="659"/>
      <c r="AB15" s="659"/>
      <c r="AC15" s="659"/>
      <c r="AD15" s="660">
        <v>14777</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178262</v>
      </c>
      <c r="BH15" s="622"/>
      <c r="BI15" s="622"/>
      <c r="BJ15" s="622"/>
      <c r="BK15" s="622"/>
      <c r="BL15" s="622"/>
      <c r="BM15" s="622"/>
      <c r="BN15" s="623"/>
      <c r="BO15" s="659">
        <v>7.7</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2642046</v>
      </c>
      <c r="CS15" s="622"/>
      <c r="CT15" s="622"/>
      <c r="CU15" s="622"/>
      <c r="CV15" s="622"/>
      <c r="CW15" s="622"/>
      <c r="CX15" s="622"/>
      <c r="CY15" s="623"/>
      <c r="CZ15" s="659">
        <v>11.6</v>
      </c>
      <c r="DA15" s="659"/>
      <c r="DB15" s="659"/>
      <c r="DC15" s="659"/>
      <c r="DD15" s="627">
        <v>1193015</v>
      </c>
      <c r="DE15" s="622"/>
      <c r="DF15" s="622"/>
      <c r="DG15" s="622"/>
      <c r="DH15" s="622"/>
      <c r="DI15" s="622"/>
      <c r="DJ15" s="622"/>
      <c r="DK15" s="622"/>
      <c r="DL15" s="622"/>
      <c r="DM15" s="622"/>
      <c r="DN15" s="622"/>
      <c r="DO15" s="622"/>
      <c r="DP15" s="623"/>
      <c r="DQ15" s="627">
        <v>1294613</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48383</v>
      </c>
      <c r="S16" s="622"/>
      <c r="T16" s="622"/>
      <c r="U16" s="622"/>
      <c r="V16" s="622"/>
      <c r="W16" s="622"/>
      <c r="X16" s="622"/>
      <c r="Y16" s="623"/>
      <c r="Z16" s="659">
        <v>0.2</v>
      </c>
      <c r="AA16" s="659"/>
      <c r="AB16" s="659"/>
      <c r="AC16" s="659"/>
      <c r="AD16" s="660">
        <v>48383</v>
      </c>
      <c r="AE16" s="660"/>
      <c r="AF16" s="660"/>
      <c r="AG16" s="660"/>
      <c r="AH16" s="660"/>
      <c r="AI16" s="660"/>
      <c r="AJ16" s="660"/>
      <c r="AK16" s="660"/>
      <c r="AL16" s="624">
        <v>0.5</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v>53</v>
      </c>
      <c r="BH16" s="622"/>
      <c r="BI16" s="622"/>
      <c r="BJ16" s="622"/>
      <c r="BK16" s="622"/>
      <c r="BL16" s="622"/>
      <c r="BM16" s="622"/>
      <c r="BN16" s="623"/>
      <c r="BO16" s="659">
        <v>0</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64021</v>
      </c>
      <c r="CS16" s="622"/>
      <c r="CT16" s="622"/>
      <c r="CU16" s="622"/>
      <c r="CV16" s="622"/>
      <c r="CW16" s="622"/>
      <c r="CX16" s="622"/>
      <c r="CY16" s="623"/>
      <c r="CZ16" s="659">
        <v>0.3</v>
      </c>
      <c r="DA16" s="659"/>
      <c r="DB16" s="659"/>
      <c r="DC16" s="659"/>
      <c r="DD16" s="627" t="s">
        <v>122</v>
      </c>
      <c r="DE16" s="622"/>
      <c r="DF16" s="622"/>
      <c r="DG16" s="622"/>
      <c r="DH16" s="622"/>
      <c r="DI16" s="622"/>
      <c r="DJ16" s="622"/>
      <c r="DK16" s="622"/>
      <c r="DL16" s="622"/>
      <c r="DM16" s="622"/>
      <c r="DN16" s="622"/>
      <c r="DO16" s="622"/>
      <c r="DP16" s="623"/>
      <c r="DQ16" s="627">
        <v>40329</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97364</v>
      </c>
      <c r="S17" s="622"/>
      <c r="T17" s="622"/>
      <c r="U17" s="622"/>
      <c r="V17" s="622"/>
      <c r="W17" s="622"/>
      <c r="X17" s="622"/>
      <c r="Y17" s="623"/>
      <c r="Z17" s="659">
        <v>0.4</v>
      </c>
      <c r="AA17" s="659"/>
      <c r="AB17" s="659"/>
      <c r="AC17" s="659"/>
      <c r="AD17" s="660">
        <v>97364</v>
      </c>
      <c r="AE17" s="660"/>
      <c r="AF17" s="660"/>
      <c r="AG17" s="660"/>
      <c r="AH17" s="660"/>
      <c r="AI17" s="660"/>
      <c r="AJ17" s="660"/>
      <c r="AK17" s="660"/>
      <c r="AL17" s="624">
        <v>0.9</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2391124</v>
      </c>
      <c r="CS17" s="622"/>
      <c r="CT17" s="622"/>
      <c r="CU17" s="622"/>
      <c r="CV17" s="622"/>
      <c r="CW17" s="622"/>
      <c r="CX17" s="622"/>
      <c r="CY17" s="623"/>
      <c r="CZ17" s="659">
        <v>10.5</v>
      </c>
      <c r="DA17" s="659"/>
      <c r="DB17" s="659"/>
      <c r="DC17" s="659"/>
      <c r="DD17" s="627" t="s">
        <v>122</v>
      </c>
      <c r="DE17" s="622"/>
      <c r="DF17" s="622"/>
      <c r="DG17" s="622"/>
      <c r="DH17" s="622"/>
      <c r="DI17" s="622"/>
      <c r="DJ17" s="622"/>
      <c r="DK17" s="622"/>
      <c r="DL17" s="622"/>
      <c r="DM17" s="622"/>
      <c r="DN17" s="622"/>
      <c r="DO17" s="622"/>
      <c r="DP17" s="623"/>
      <c r="DQ17" s="627">
        <v>2305030</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10209</v>
      </c>
      <c r="S18" s="622"/>
      <c r="T18" s="622"/>
      <c r="U18" s="622"/>
      <c r="V18" s="622"/>
      <c r="W18" s="622"/>
      <c r="X18" s="622"/>
      <c r="Y18" s="623"/>
      <c r="Z18" s="659">
        <v>0</v>
      </c>
      <c r="AA18" s="659"/>
      <c r="AB18" s="659"/>
      <c r="AC18" s="659"/>
      <c r="AD18" s="660">
        <v>10209</v>
      </c>
      <c r="AE18" s="660"/>
      <c r="AF18" s="660"/>
      <c r="AG18" s="660"/>
      <c r="AH18" s="660"/>
      <c r="AI18" s="660"/>
      <c r="AJ18" s="660"/>
      <c r="AK18" s="660"/>
      <c r="AL18" s="624">
        <v>0.1</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86674</v>
      </c>
      <c r="S19" s="622"/>
      <c r="T19" s="622"/>
      <c r="U19" s="622"/>
      <c r="V19" s="622"/>
      <c r="W19" s="622"/>
      <c r="X19" s="622"/>
      <c r="Y19" s="623"/>
      <c r="Z19" s="659">
        <v>0.4</v>
      </c>
      <c r="AA19" s="659"/>
      <c r="AB19" s="659"/>
      <c r="AC19" s="659"/>
      <c r="AD19" s="660">
        <v>86674</v>
      </c>
      <c r="AE19" s="660"/>
      <c r="AF19" s="660"/>
      <c r="AG19" s="660"/>
      <c r="AH19" s="660"/>
      <c r="AI19" s="660"/>
      <c r="AJ19" s="660"/>
      <c r="AK19" s="660"/>
      <c r="AL19" s="624">
        <v>0.8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23210</v>
      </c>
      <c r="BH19" s="622"/>
      <c r="BI19" s="622"/>
      <c r="BJ19" s="622"/>
      <c r="BK19" s="622"/>
      <c r="BL19" s="622"/>
      <c r="BM19" s="622"/>
      <c r="BN19" s="623"/>
      <c r="BO19" s="659">
        <v>1</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481</v>
      </c>
      <c r="S20" s="622"/>
      <c r="T20" s="622"/>
      <c r="U20" s="622"/>
      <c r="V20" s="622"/>
      <c r="W20" s="622"/>
      <c r="X20" s="622"/>
      <c r="Y20" s="623"/>
      <c r="Z20" s="659">
        <v>0</v>
      </c>
      <c r="AA20" s="659"/>
      <c r="AB20" s="659"/>
      <c r="AC20" s="659"/>
      <c r="AD20" s="660">
        <v>481</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23210</v>
      </c>
      <c r="BH20" s="622"/>
      <c r="BI20" s="622"/>
      <c r="BJ20" s="622"/>
      <c r="BK20" s="622"/>
      <c r="BL20" s="622"/>
      <c r="BM20" s="622"/>
      <c r="BN20" s="623"/>
      <c r="BO20" s="659">
        <v>1</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22848673</v>
      </c>
      <c r="CS20" s="622"/>
      <c r="CT20" s="622"/>
      <c r="CU20" s="622"/>
      <c r="CV20" s="622"/>
      <c r="CW20" s="622"/>
      <c r="CX20" s="622"/>
      <c r="CY20" s="623"/>
      <c r="CZ20" s="659">
        <v>100</v>
      </c>
      <c r="DA20" s="659"/>
      <c r="DB20" s="659"/>
      <c r="DC20" s="659"/>
      <c r="DD20" s="627">
        <v>3575810</v>
      </c>
      <c r="DE20" s="622"/>
      <c r="DF20" s="622"/>
      <c r="DG20" s="622"/>
      <c r="DH20" s="622"/>
      <c r="DI20" s="622"/>
      <c r="DJ20" s="622"/>
      <c r="DK20" s="622"/>
      <c r="DL20" s="622"/>
      <c r="DM20" s="622"/>
      <c r="DN20" s="622"/>
      <c r="DO20" s="622"/>
      <c r="DP20" s="623"/>
      <c r="DQ20" s="627">
        <v>13081580</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8317638</v>
      </c>
      <c r="S21" s="622"/>
      <c r="T21" s="622"/>
      <c r="U21" s="622"/>
      <c r="V21" s="622"/>
      <c r="W21" s="622"/>
      <c r="X21" s="622"/>
      <c r="Y21" s="623"/>
      <c r="Z21" s="659">
        <v>34.799999999999997</v>
      </c>
      <c r="AA21" s="659"/>
      <c r="AB21" s="659"/>
      <c r="AC21" s="659"/>
      <c r="AD21" s="660">
        <v>7447683</v>
      </c>
      <c r="AE21" s="660"/>
      <c r="AF21" s="660"/>
      <c r="AG21" s="660"/>
      <c r="AH21" s="660"/>
      <c r="AI21" s="660"/>
      <c r="AJ21" s="660"/>
      <c r="AK21" s="660"/>
      <c r="AL21" s="624">
        <v>69.400000000000006</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23210</v>
      </c>
      <c r="BH21" s="622"/>
      <c r="BI21" s="622"/>
      <c r="BJ21" s="622"/>
      <c r="BK21" s="622"/>
      <c r="BL21" s="622"/>
      <c r="BM21" s="622"/>
      <c r="BN21" s="623"/>
      <c r="BO21" s="659">
        <v>1</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7447683</v>
      </c>
      <c r="S22" s="622"/>
      <c r="T22" s="622"/>
      <c r="U22" s="622"/>
      <c r="V22" s="622"/>
      <c r="W22" s="622"/>
      <c r="X22" s="622"/>
      <c r="Y22" s="623"/>
      <c r="Z22" s="659">
        <v>31.2</v>
      </c>
      <c r="AA22" s="659"/>
      <c r="AB22" s="659"/>
      <c r="AC22" s="659"/>
      <c r="AD22" s="660">
        <v>7447683</v>
      </c>
      <c r="AE22" s="660"/>
      <c r="AF22" s="660"/>
      <c r="AG22" s="660"/>
      <c r="AH22" s="660"/>
      <c r="AI22" s="660"/>
      <c r="AJ22" s="660"/>
      <c r="AK22" s="660"/>
      <c r="AL22" s="624">
        <v>69.400000000000006</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869955</v>
      </c>
      <c r="S23" s="622"/>
      <c r="T23" s="622"/>
      <c r="U23" s="622"/>
      <c r="V23" s="622"/>
      <c r="W23" s="622"/>
      <c r="X23" s="622"/>
      <c r="Y23" s="623"/>
      <c r="Z23" s="659">
        <v>3.6</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8827020</v>
      </c>
      <c r="CS24" s="677"/>
      <c r="CT24" s="677"/>
      <c r="CU24" s="677"/>
      <c r="CV24" s="677"/>
      <c r="CW24" s="677"/>
      <c r="CX24" s="677"/>
      <c r="CY24" s="702"/>
      <c r="CZ24" s="703">
        <v>38.6</v>
      </c>
      <c r="DA24" s="685"/>
      <c r="DB24" s="685"/>
      <c r="DC24" s="705"/>
      <c r="DD24" s="701">
        <v>6129276</v>
      </c>
      <c r="DE24" s="677"/>
      <c r="DF24" s="677"/>
      <c r="DG24" s="677"/>
      <c r="DH24" s="677"/>
      <c r="DI24" s="677"/>
      <c r="DJ24" s="677"/>
      <c r="DK24" s="702"/>
      <c r="DL24" s="701">
        <v>5694344</v>
      </c>
      <c r="DM24" s="677"/>
      <c r="DN24" s="677"/>
      <c r="DO24" s="677"/>
      <c r="DP24" s="677"/>
      <c r="DQ24" s="677"/>
      <c r="DR24" s="677"/>
      <c r="DS24" s="677"/>
      <c r="DT24" s="677"/>
      <c r="DU24" s="677"/>
      <c r="DV24" s="702"/>
      <c r="DW24" s="703">
        <v>53</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11604942</v>
      </c>
      <c r="S25" s="622"/>
      <c r="T25" s="622"/>
      <c r="U25" s="622"/>
      <c r="V25" s="622"/>
      <c r="W25" s="622"/>
      <c r="X25" s="622"/>
      <c r="Y25" s="623"/>
      <c r="Z25" s="659">
        <v>48.6</v>
      </c>
      <c r="AA25" s="659"/>
      <c r="AB25" s="659"/>
      <c r="AC25" s="659"/>
      <c r="AD25" s="660">
        <v>10734987</v>
      </c>
      <c r="AE25" s="660"/>
      <c r="AF25" s="660"/>
      <c r="AG25" s="660"/>
      <c r="AH25" s="660"/>
      <c r="AI25" s="660"/>
      <c r="AJ25" s="660"/>
      <c r="AK25" s="660"/>
      <c r="AL25" s="624">
        <v>100</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2777267</v>
      </c>
      <c r="CS25" s="634"/>
      <c r="CT25" s="634"/>
      <c r="CU25" s="634"/>
      <c r="CV25" s="634"/>
      <c r="CW25" s="634"/>
      <c r="CX25" s="634"/>
      <c r="CY25" s="635"/>
      <c r="CZ25" s="624">
        <v>12.2</v>
      </c>
      <c r="DA25" s="636"/>
      <c r="DB25" s="636"/>
      <c r="DC25" s="637"/>
      <c r="DD25" s="627">
        <v>2519112</v>
      </c>
      <c r="DE25" s="634"/>
      <c r="DF25" s="634"/>
      <c r="DG25" s="634"/>
      <c r="DH25" s="634"/>
      <c r="DI25" s="634"/>
      <c r="DJ25" s="634"/>
      <c r="DK25" s="635"/>
      <c r="DL25" s="627">
        <v>2459017</v>
      </c>
      <c r="DM25" s="634"/>
      <c r="DN25" s="634"/>
      <c r="DO25" s="634"/>
      <c r="DP25" s="634"/>
      <c r="DQ25" s="634"/>
      <c r="DR25" s="634"/>
      <c r="DS25" s="634"/>
      <c r="DT25" s="634"/>
      <c r="DU25" s="634"/>
      <c r="DV25" s="635"/>
      <c r="DW25" s="624">
        <v>22.9</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1052</v>
      </c>
      <c r="S26" s="622"/>
      <c r="T26" s="622"/>
      <c r="U26" s="622"/>
      <c r="V26" s="622"/>
      <c r="W26" s="622"/>
      <c r="X26" s="622"/>
      <c r="Y26" s="623"/>
      <c r="Z26" s="659">
        <v>0</v>
      </c>
      <c r="AA26" s="659"/>
      <c r="AB26" s="659"/>
      <c r="AC26" s="659"/>
      <c r="AD26" s="660">
        <v>1052</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1501662</v>
      </c>
      <c r="CS26" s="622"/>
      <c r="CT26" s="622"/>
      <c r="CU26" s="622"/>
      <c r="CV26" s="622"/>
      <c r="CW26" s="622"/>
      <c r="CX26" s="622"/>
      <c r="CY26" s="623"/>
      <c r="CZ26" s="624">
        <v>6.6</v>
      </c>
      <c r="DA26" s="636"/>
      <c r="DB26" s="636"/>
      <c r="DC26" s="637"/>
      <c r="DD26" s="627">
        <v>1375284</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40505</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2313046</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3658629</v>
      </c>
      <c r="CS27" s="634"/>
      <c r="CT27" s="634"/>
      <c r="CU27" s="634"/>
      <c r="CV27" s="634"/>
      <c r="CW27" s="634"/>
      <c r="CX27" s="634"/>
      <c r="CY27" s="635"/>
      <c r="CZ27" s="624">
        <v>16</v>
      </c>
      <c r="DA27" s="636"/>
      <c r="DB27" s="636"/>
      <c r="DC27" s="637"/>
      <c r="DD27" s="627">
        <v>1305134</v>
      </c>
      <c r="DE27" s="634"/>
      <c r="DF27" s="634"/>
      <c r="DG27" s="634"/>
      <c r="DH27" s="634"/>
      <c r="DI27" s="634"/>
      <c r="DJ27" s="634"/>
      <c r="DK27" s="635"/>
      <c r="DL27" s="627">
        <v>930297</v>
      </c>
      <c r="DM27" s="634"/>
      <c r="DN27" s="634"/>
      <c r="DO27" s="634"/>
      <c r="DP27" s="634"/>
      <c r="DQ27" s="634"/>
      <c r="DR27" s="634"/>
      <c r="DS27" s="634"/>
      <c r="DT27" s="634"/>
      <c r="DU27" s="634"/>
      <c r="DV27" s="635"/>
      <c r="DW27" s="624">
        <v>8.6999999999999993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106788</v>
      </c>
      <c r="S28" s="622"/>
      <c r="T28" s="622"/>
      <c r="U28" s="622"/>
      <c r="V28" s="622"/>
      <c r="W28" s="622"/>
      <c r="X28" s="622"/>
      <c r="Y28" s="623"/>
      <c r="Z28" s="659">
        <v>0.4</v>
      </c>
      <c r="AA28" s="659"/>
      <c r="AB28" s="659"/>
      <c r="AC28" s="659"/>
      <c r="AD28" s="660" t="s">
        <v>122</v>
      </c>
      <c r="AE28" s="660"/>
      <c r="AF28" s="660"/>
      <c r="AG28" s="660"/>
      <c r="AH28" s="660"/>
      <c r="AI28" s="660"/>
      <c r="AJ28" s="660"/>
      <c r="AK28" s="660"/>
      <c r="AL28" s="624" t="s">
        <v>122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2391124</v>
      </c>
      <c r="CS28" s="622"/>
      <c r="CT28" s="622"/>
      <c r="CU28" s="622"/>
      <c r="CV28" s="622"/>
      <c r="CW28" s="622"/>
      <c r="CX28" s="622"/>
      <c r="CY28" s="623"/>
      <c r="CZ28" s="624">
        <v>10.5</v>
      </c>
      <c r="DA28" s="636"/>
      <c r="DB28" s="636"/>
      <c r="DC28" s="637"/>
      <c r="DD28" s="627">
        <v>2305030</v>
      </c>
      <c r="DE28" s="622"/>
      <c r="DF28" s="622"/>
      <c r="DG28" s="622"/>
      <c r="DH28" s="622"/>
      <c r="DI28" s="622"/>
      <c r="DJ28" s="622"/>
      <c r="DK28" s="623"/>
      <c r="DL28" s="627">
        <v>2305030</v>
      </c>
      <c r="DM28" s="622"/>
      <c r="DN28" s="622"/>
      <c r="DO28" s="622"/>
      <c r="DP28" s="622"/>
      <c r="DQ28" s="622"/>
      <c r="DR28" s="622"/>
      <c r="DS28" s="622"/>
      <c r="DT28" s="622"/>
      <c r="DU28" s="622"/>
      <c r="DV28" s="623"/>
      <c r="DW28" s="624">
        <v>21.5</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43991</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2391124</v>
      </c>
      <c r="CS29" s="634"/>
      <c r="CT29" s="634"/>
      <c r="CU29" s="634"/>
      <c r="CV29" s="634"/>
      <c r="CW29" s="634"/>
      <c r="CX29" s="634"/>
      <c r="CY29" s="635"/>
      <c r="CZ29" s="624">
        <v>10.5</v>
      </c>
      <c r="DA29" s="636"/>
      <c r="DB29" s="636"/>
      <c r="DC29" s="637"/>
      <c r="DD29" s="627">
        <v>2305030</v>
      </c>
      <c r="DE29" s="634"/>
      <c r="DF29" s="634"/>
      <c r="DG29" s="634"/>
      <c r="DH29" s="634"/>
      <c r="DI29" s="634"/>
      <c r="DJ29" s="634"/>
      <c r="DK29" s="635"/>
      <c r="DL29" s="627">
        <v>2305030</v>
      </c>
      <c r="DM29" s="634"/>
      <c r="DN29" s="634"/>
      <c r="DO29" s="634"/>
      <c r="DP29" s="634"/>
      <c r="DQ29" s="634"/>
      <c r="DR29" s="634"/>
      <c r="DS29" s="634"/>
      <c r="DT29" s="634"/>
      <c r="DU29" s="634"/>
      <c r="DV29" s="635"/>
      <c r="DW29" s="624">
        <v>21.5</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2940750</v>
      </c>
      <c r="S30" s="622"/>
      <c r="T30" s="622"/>
      <c r="U30" s="622"/>
      <c r="V30" s="622"/>
      <c r="W30" s="622"/>
      <c r="X30" s="622"/>
      <c r="Y30" s="623"/>
      <c r="Z30" s="659">
        <v>12.3</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2300663</v>
      </c>
      <c r="CS30" s="622"/>
      <c r="CT30" s="622"/>
      <c r="CU30" s="622"/>
      <c r="CV30" s="622"/>
      <c r="CW30" s="622"/>
      <c r="CX30" s="622"/>
      <c r="CY30" s="623"/>
      <c r="CZ30" s="624">
        <v>10.1</v>
      </c>
      <c r="DA30" s="636"/>
      <c r="DB30" s="636"/>
      <c r="DC30" s="637"/>
      <c r="DD30" s="627">
        <v>2214569</v>
      </c>
      <c r="DE30" s="622"/>
      <c r="DF30" s="622"/>
      <c r="DG30" s="622"/>
      <c r="DH30" s="622"/>
      <c r="DI30" s="622"/>
      <c r="DJ30" s="622"/>
      <c r="DK30" s="623"/>
      <c r="DL30" s="627">
        <v>2214569</v>
      </c>
      <c r="DM30" s="622"/>
      <c r="DN30" s="622"/>
      <c r="DO30" s="622"/>
      <c r="DP30" s="622"/>
      <c r="DQ30" s="622"/>
      <c r="DR30" s="622"/>
      <c r="DS30" s="622"/>
      <c r="DT30" s="622"/>
      <c r="DU30" s="622"/>
      <c r="DV30" s="623"/>
      <c r="DW30" s="624">
        <v>20.6</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98.8</v>
      </c>
      <c r="BH31" s="684"/>
      <c r="BI31" s="684"/>
      <c r="BJ31" s="684"/>
      <c r="BK31" s="684"/>
      <c r="BL31" s="684"/>
      <c r="BM31" s="685">
        <v>95.6</v>
      </c>
      <c r="BN31" s="684"/>
      <c r="BO31" s="684"/>
      <c r="BP31" s="684"/>
      <c r="BQ31" s="686"/>
      <c r="BR31" s="683">
        <v>98.7</v>
      </c>
      <c r="BS31" s="684"/>
      <c r="BT31" s="684"/>
      <c r="BU31" s="684"/>
      <c r="BV31" s="684"/>
      <c r="BW31" s="684"/>
      <c r="BX31" s="685">
        <v>94.5</v>
      </c>
      <c r="BY31" s="684"/>
      <c r="BZ31" s="684"/>
      <c r="CA31" s="684"/>
      <c r="CB31" s="686"/>
      <c r="CD31" s="642"/>
      <c r="CE31" s="643"/>
      <c r="CF31" s="618" t="s">
        <v>300</v>
      </c>
      <c r="CG31" s="619"/>
      <c r="CH31" s="619"/>
      <c r="CI31" s="619"/>
      <c r="CJ31" s="619"/>
      <c r="CK31" s="619"/>
      <c r="CL31" s="619"/>
      <c r="CM31" s="619"/>
      <c r="CN31" s="619"/>
      <c r="CO31" s="619"/>
      <c r="CP31" s="619"/>
      <c r="CQ31" s="620"/>
      <c r="CR31" s="621">
        <v>90461</v>
      </c>
      <c r="CS31" s="634"/>
      <c r="CT31" s="634"/>
      <c r="CU31" s="634"/>
      <c r="CV31" s="634"/>
      <c r="CW31" s="634"/>
      <c r="CX31" s="634"/>
      <c r="CY31" s="635"/>
      <c r="CZ31" s="624">
        <v>0.4</v>
      </c>
      <c r="DA31" s="636"/>
      <c r="DB31" s="636"/>
      <c r="DC31" s="637"/>
      <c r="DD31" s="627">
        <v>90461</v>
      </c>
      <c r="DE31" s="634"/>
      <c r="DF31" s="634"/>
      <c r="DG31" s="634"/>
      <c r="DH31" s="634"/>
      <c r="DI31" s="634"/>
      <c r="DJ31" s="634"/>
      <c r="DK31" s="635"/>
      <c r="DL31" s="627">
        <v>90461</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1339697</v>
      </c>
      <c r="S32" s="622"/>
      <c r="T32" s="622"/>
      <c r="U32" s="622"/>
      <c r="V32" s="622"/>
      <c r="W32" s="622"/>
      <c r="X32" s="622"/>
      <c r="Y32" s="623"/>
      <c r="Z32" s="659">
        <v>5.6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99.2</v>
      </c>
      <c r="BH32" s="634"/>
      <c r="BI32" s="634"/>
      <c r="BJ32" s="634"/>
      <c r="BK32" s="634"/>
      <c r="BL32" s="634"/>
      <c r="BM32" s="625">
        <v>97.1</v>
      </c>
      <c r="BN32" s="634"/>
      <c r="BO32" s="634"/>
      <c r="BP32" s="634"/>
      <c r="BQ32" s="657"/>
      <c r="BR32" s="692">
        <v>99.2</v>
      </c>
      <c r="BS32" s="634"/>
      <c r="BT32" s="634"/>
      <c r="BU32" s="634"/>
      <c r="BV32" s="634"/>
      <c r="BW32" s="634"/>
      <c r="BX32" s="625">
        <v>97</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28753</v>
      </c>
      <c r="S33" s="622"/>
      <c r="T33" s="622"/>
      <c r="U33" s="622"/>
      <c r="V33" s="622"/>
      <c r="W33" s="622"/>
      <c r="X33" s="622"/>
      <c r="Y33" s="623"/>
      <c r="Z33" s="659">
        <v>0.1</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98.3</v>
      </c>
      <c r="BH33" s="606"/>
      <c r="BI33" s="606"/>
      <c r="BJ33" s="606"/>
      <c r="BK33" s="606"/>
      <c r="BL33" s="606"/>
      <c r="BM33" s="652">
        <v>93.4</v>
      </c>
      <c r="BN33" s="606"/>
      <c r="BO33" s="606"/>
      <c r="BP33" s="606"/>
      <c r="BQ33" s="669"/>
      <c r="BR33" s="682">
        <v>97.9</v>
      </c>
      <c r="BS33" s="606"/>
      <c r="BT33" s="606"/>
      <c r="BU33" s="606"/>
      <c r="BV33" s="606"/>
      <c r="BW33" s="606"/>
      <c r="BX33" s="652">
        <v>91</v>
      </c>
      <c r="BY33" s="606"/>
      <c r="BZ33" s="606"/>
      <c r="CA33" s="606"/>
      <c r="CB33" s="669"/>
      <c r="CD33" s="618" t="s">
        <v>307</v>
      </c>
      <c r="CE33" s="619"/>
      <c r="CF33" s="619"/>
      <c r="CG33" s="619"/>
      <c r="CH33" s="619"/>
      <c r="CI33" s="619"/>
      <c r="CJ33" s="619"/>
      <c r="CK33" s="619"/>
      <c r="CL33" s="619"/>
      <c r="CM33" s="619"/>
      <c r="CN33" s="619"/>
      <c r="CO33" s="619"/>
      <c r="CP33" s="619"/>
      <c r="CQ33" s="620"/>
      <c r="CR33" s="621">
        <v>10381822</v>
      </c>
      <c r="CS33" s="634"/>
      <c r="CT33" s="634"/>
      <c r="CU33" s="634"/>
      <c r="CV33" s="634"/>
      <c r="CW33" s="634"/>
      <c r="CX33" s="634"/>
      <c r="CY33" s="635"/>
      <c r="CZ33" s="624">
        <v>45.4</v>
      </c>
      <c r="DA33" s="636"/>
      <c r="DB33" s="636"/>
      <c r="DC33" s="637"/>
      <c r="DD33" s="627">
        <v>6518882</v>
      </c>
      <c r="DE33" s="634"/>
      <c r="DF33" s="634"/>
      <c r="DG33" s="634"/>
      <c r="DH33" s="634"/>
      <c r="DI33" s="634"/>
      <c r="DJ33" s="634"/>
      <c r="DK33" s="635"/>
      <c r="DL33" s="627">
        <v>4523070</v>
      </c>
      <c r="DM33" s="634"/>
      <c r="DN33" s="634"/>
      <c r="DO33" s="634"/>
      <c r="DP33" s="634"/>
      <c r="DQ33" s="634"/>
      <c r="DR33" s="634"/>
      <c r="DS33" s="634"/>
      <c r="DT33" s="634"/>
      <c r="DU33" s="634"/>
      <c r="DV33" s="635"/>
      <c r="DW33" s="624">
        <v>42.1</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625814</v>
      </c>
      <c r="S34" s="622"/>
      <c r="T34" s="622"/>
      <c r="U34" s="622"/>
      <c r="V34" s="622"/>
      <c r="W34" s="622"/>
      <c r="X34" s="622"/>
      <c r="Y34" s="623"/>
      <c r="Z34" s="659">
        <v>2.6</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2593671</v>
      </c>
      <c r="CS34" s="622"/>
      <c r="CT34" s="622"/>
      <c r="CU34" s="622"/>
      <c r="CV34" s="622"/>
      <c r="CW34" s="622"/>
      <c r="CX34" s="622"/>
      <c r="CY34" s="623"/>
      <c r="CZ34" s="624">
        <v>11.4</v>
      </c>
      <c r="DA34" s="636"/>
      <c r="DB34" s="636"/>
      <c r="DC34" s="637"/>
      <c r="DD34" s="627">
        <v>1972160</v>
      </c>
      <c r="DE34" s="622"/>
      <c r="DF34" s="622"/>
      <c r="DG34" s="622"/>
      <c r="DH34" s="622"/>
      <c r="DI34" s="622"/>
      <c r="DJ34" s="622"/>
      <c r="DK34" s="623"/>
      <c r="DL34" s="627">
        <v>1449884</v>
      </c>
      <c r="DM34" s="622"/>
      <c r="DN34" s="622"/>
      <c r="DO34" s="622"/>
      <c r="DP34" s="622"/>
      <c r="DQ34" s="622"/>
      <c r="DR34" s="622"/>
      <c r="DS34" s="622"/>
      <c r="DT34" s="622"/>
      <c r="DU34" s="622"/>
      <c r="DV34" s="623"/>
      <c r="DW34" s="624">
        <v>13.5</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1301727</v>
      </c>
      <c r="S35" s="622"/>
      <c r="T35" s="622"/>
      <c r="U35" s="622"/>
      <c r="V35" s="622"/>
      <c r="W35" s="622"/>
      <c r="X35" s="622"/>
      <c r="Y35" s="623"/>
      <c r="Z35" s="659">
        <v>5.4</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28983</v>
      </c>
      <c r="CS35" s="634"/>
      <c r="CT35" s="634"/>
      <c r="CU35" s="634"/>
      <c r="CV35" s="634"/>
      <c r="CW35" s="634"/>
      <c r="CX35" s="634"/>
      <c r="CY35" s="635"/>
      <c r="CZ35" s="624">
        <v>0.1</v>
      </c>
      <c r="DA35" s="636"/>
      <c r="DB35" s="636"/>
      <c r="DC35" s="637"/>
      <c r="DD35" s="627">
        <v>19076</v>
      </c>
      <c r="DE35" s="634"/>
      <c r="DF35" s="634"/>
      <c r="DG35" s="634"/>
      <c r="DH35" s="634"/>
      <c r="DI35" s="634"/>
      <c r="DJ35" s="634"/>
      <c r="DK35" s="635"/>
      <c r="DL35" s="627">
        <v>17808</v>
      </c>
      <c r="DM35" s="634"/>
      <c r="DN35" s="634"/>
      <c r="DO35" s="634"/>
      <c r="DP35" s="634"/>
      <c r="DQ35" s="634"/>
      <c r="DR35" s="634"/>
      <c r="DS35" s="634"/>
      <c r="DT35" s="634"/>
      <c r="DU35" s="634"/>
      <c r="DV35" s="635"/>
      <c r="DW35" s="624">
        <v>0.2</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1311778</v>
      </c>
      <c r="S36" s="622"/>
      <c r="T36" s="622"/>
      <c r="U36" s="622"/>
      <c r="V36" s="622"/>
      <c r="W36" s="622"/>
      <c r="X36" s="622"/>
      <c r="Y36" s="623"/>
      <c r="Z36" s="659">
        <v>5.5</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2366284</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531758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2894547</v>
      </c>
      <c r="CS36" s="622"/>
      <c r="CT36" s="622"/>
      <c r="CU36" s="622"/>
      <c r="CV36" s="622"/>
      <c r="CW36" s="622"/>
      <c r="CX36" s="622"/>
      <c r="CY36" s="623"/>
      <c r="CZ36" s="624">
        <v>12.7</v>
      </c>
      <c r="DA36" s="636"/>
      <c r="DB36" s="636"/>
      <c r="DC36" s="637"/>
      <c r="DD36" s="627">
        <v>2272504</v>
      </c>
      <c r="DE36" s="622"/>
      <c r="DF36" s="622"/>
      <c r="DG36" s="622"/>
      <c r="DH36" s="622"/>
      <c r="DI36" s="622"/>
      <c r="DJ36" s="622"/>
      <c r="DK36" s="623"/>
      <c r="DL36" s="627">
        <v>1707066</v>
      </c>
      <c r="DM36" s="622"/>
      <c r="DN36" s="622"/>
      <c r="DO36" s="622"/>
      <c r="DP36" s="622"/>
      <c r="DQ36" s="622"/>
      <c r="DR36" s="622"/>
      <c r="DS36" s="622"/>
      <c r="DT36" s="622"/>
      <c r="DU36" s="622"/>
      <c r="DV36" s="623"/>
      <c r="DW36" s="624">
        <v>15.9</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318655</v>
      </c>
      <c r="S37" s="622"/>
      <c r="T37" s="622"/>
      <c r="U37" s="622"/>
      <c r="V37" s="622"/>
      <c r="W37" s="622"/>
      <c r="X37" s="622"/>
      <c r="Y37" s="623"/>
      <c r="Z37" s="659">
        <v>1.3</v>
      </c>
      <c r="AA37" s="659"/>
      <c r="AB37" s="659"/>
      <c r="AC37" s="659"/>
      <c r="AD37" s="660">
        <v>1322</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298009</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467364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1042490</v>
      </c>
      <c r="CS37" s="634"/>
      <c r="CT37" s="634"/>
      <c r="CU37" s="634"/>
      <c r="CV37" s="634"/>
      <c r="CW37" s="634"/>
      <c r="CX37" s="634"/>
      <c r="CY37" s="635"/>
      <c r="CZ37" s="624">
        <v>4.5999999999999996</v>
      </c>
      <c r="DA37" s="636"/>
      <c r="DB37" s="636"/>
      <c r="DC37" s="637"/>
      <c r="DD37" s="627">
        <v>1007590</v>
      </c>
      <c r="DE37" s="634"/>
      <c r="DF37" s="634"/>
      <c r="DG37" s="634"/>
      <c r="DH37" s="634"/>
      <c r="DI37" s="634"/>
      <c r="DJ37" s="634"/>
      <c r="DK37" s="635"/>
      <c r="DL37" s="627">
        <v>1006872</v>
      </c>
      <c r="DM37" s="634"/>
      <c r="DN37" s="634"/>
      <c r="DO37" s="634"/>
      <c r="DP37" s="634"/>
      <c r="DQ37" s="634"/>
      <c r="DR37" s="634"/>
      <c r="DS37" s="634"/>
      <c r="DT37" s="634"/>
      <c r="DU37" s="634"/>
      <c r="DV37" s="635"/>
      <c r="DW37" s="624">
        <v>9.4</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4230800</v>
      </c>
      <c r="S38" s="622"/>
      <c r="T38" s="622"/>
      <c r="U38" s="622"/>
      <c r="V38" s="622"/>
      <c r="W38" s="622"/>
      <c r="X38" s="622"/>
      <c r="Y38" s="623"/>
      <c r="Z38" s="659">
        <v>17.7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182974</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3902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1747528</v>
      </c>
      <c r="CS38" s="622"/>
      <c r="CT38" s="622"/>
      <c r="CU38" s="622"/>
      <c r="CV38" s="622"/>
      <c r="CW38" s="622"/>
      <c r="CX38" s="622"/>
      <c r="CY38" s="623"/>
      <c r="CZ38" s="624">
        <v>7.6</v>
      </c>
      <c r="DA38" s="636"/>
      <c r="DB38" s="636"/>
      <c r="DC38" s="637"/>
      <c r="DD38" s="627">
        <v>1417046</v>
      </c>
      <c r="DE38" s="622"/>
      <c r="DF38" s="622"/>
      <c r="DG38" s="622"/>
      <c r="DH38" s="622"/>
      <c r="DI38" s="622"/>
      <c r="DJ38" s="622"/>
      <c r="DK38" s="623"/>
      <c r="DL38" s="627">
        <v>1348312</v>
      </c>
      <c r="DM38" s="622"/>
      <c r="DN38" s="622"/>
      <c r="DO38" s="622"/>
      <c r="DP38" s="622"/>
      <c r="DQ38" s="622"/>
      <c r="DR38" s="622"/>
      <c r="DS38" s="622"/>
      <c r="DT38" s="622"/>
      <c r="DU38" s="622"/>
      <c r="DV38" s="623"/>
      <c r="DW38" s="624">
        <v>12.6</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137773</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5826</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1410875</v>
      </c>
      <c r="CS39" s="634"/>
      <c r="CT39" s="634"/>
      <c r="CU39" s="634"/>
      <c r="CV39" s="634"/>
      <c r="CW39" s="634"/>
      <c r="CX39" s="634"/>
      <c r="CY39" s="635"/>
      <c r="CZ39" s="624">
        <v>6.2</v>
      </c>
      <c r="DA39" s="636"/>
      <c r="DB39" s="636"/>
      <c r="DC39" s="637"/>
      <c r="DD39" s="627">
        <v>764198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92</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1706218</v>
      </c>
      <c r="CS40" s="622"/>
      <c r="CT40" s="622"/>
      <c r="CU40" s="622"/>
      <c r="CV40" s="622"/>
      <c r="CW40" s="622"/>
      <c r="CX40" s="622"/>
      <c r="CY40" s="623"/>
      <c r="CZ40" s="624">
        <v>7.5</v>
      </c>
      <c r="DA40" s="636"/>
      <c r="DB40" s="636"/>
      <c r="DC40" s="637"/>
      <c r="DD40" s="627">
        <v>73898</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23895252</v>
      </c>
      <c r="S41" s="646"/>
      <c r="T41" s="646"/>
      <c r="U41" s="646"/>
      <c r="V41" s="646"/>
      <c r="W41" s="646"/>
      <c r="X41" s="646"/>
      <c r="Y41" s="649"/>
      <c r="Z41" s="650">
        <v>100</v>
      </c>
      <c r="AA41" s="650"/>
      <c r="AB41" s="650"/>
      <c r="AC41" s="650"/>
      <c r="AD41" s="651">
        <v>10737361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289721</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1457807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519</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3639831</v>
      </c>
      <c r="CS42" s="634"/>
      <c r="CT42" s="634"/>
      <c r="CU42" s="634"/>
      <c r="CV42" s="634"/>
      <c r="CW42" s="634"/>
      <c r="CX42" s="634"/>
      <c r="CY42" s="635"/>
      <c r="CZ42" s="624">
        <v>15.9</v>
      </c>
      <c r="DA42" s="636"/>
      <c r="DB42" s="636"/>
      <c r="DC42" s="637"/>
      <c r="DD42" s="627">
        <v>433422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131567</v>
      </c>
      <c r="CS43" s="634"/>
      <c r="CT43" s="634"/>
      <c r="CU43" s="634"/>
      <c r="CV43" s="634"/>
      <c r="CW43" s="634"/>
      <c r="CX43" s="634"/>
      <c r="CY43" s="635"/>
      <c r="CZ43" s="624">
        <v>0.6</v>
      </c>
      <c r="DA43" s="636"/>
      <c r="DB43" s="636"/>
      <c r="DC43" s="637"/>
      <c r="DD43" s="627">
        <v>131567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3575810</v>
      </c>
      <c r="CS44" s="622"/>
      <c r="CT44" s="622"/>
      <c r="CU44" s="622"/>
      <c r="CV44" s="622"/>
      <c r="CW44" s="622"/>
      <c r="CX44" s="622"/>
      <c r="CY44" s="623"/>
      <c r="CZ44" s="624">
        <v>15.6</v>
      </c>
      <c r="DA44" s="625"/>
      <c r="DB44" s="625"/>
      <c r="DC44" s="626"/>
      <c r="DD44" s="627">
        <v>393093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1825409</v>
      </c>
      <c r="CS45" s="634"/>
      <c r="CT45" s="634"/>
      <c r="CU45" s="634"/>
      <c r="CV45" s="634"/>
      <c r="CW45" s="634"/>
      <c r="CX45" s="634"/>
      <c r="CY45" s="635"/>
      <c r="CZ45" s="624">
        <v>8</v>
      </c>
      <c r="DA45" s="636"/>
      <c r="DB45" s="636"/>
      <c r="DC45" s="637"/>
      <c r="DD45" s="627">
        <v>173268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1668031</v>
      </c>
      <c r="CS46" s="622"/>
      <c r="CT46" s="622"/>
      <c r="CU46" s="622"/>
      <c r="CV46" s="622"/>
      <c r="CW46" s="622"/>
      <c r="CX46" s="622"/>
      <c r="CY46" s="623"/>
      <c r="CZ46" s="624">
        <v>7.3</v>
      </c>
      <c r="DA46" s="625"/>
      <c r="DB46" s="625"/>
      <c r="DC46" s="626"/>
      <c r="DD46" s="627">
        <v>203255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64021</v>
      </c>
      <c r="CS47" s="634"/>
      <c r="CT47" s="634"/>
      <c r="CU47" s="634"/>
      <c r="CV47" s="634"/>
      <c r="CW47" s="634"/>
      <c r="CX47" s="634"/>
      <c r="CY47" s="635"/>
      <c r="CZ47" s="624">
        <v>0.3</v>
      </c>
      <c r="DA47" s="636"/>
      <c r="DB47" s="636"/>
      <c r="DC47" s="637"/>
      <c r="DD47" s="627">
        <v>40329</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22848673</v>
      </c>
      <c r="CS49" s="606"/>
      <c r="CT49" s="606"/>
      <c r="CU49" s="606"/>
      <c r="CV49" s="606"/>
      <c r="CW49" s="606"/>
      <c r="CX49" s="606"/>
      <c r="CY49" s="607"/>
      <c r="CZ49" s="608">
        <v>100</v>
      </c>
      <c r="DA49" s="609"/>
      <c r="DB49" s="609"/>
      <c r="DC49" s="610"/>
      <c r="DD49" s="611">
        <v>13081580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Mn8GF+d6GnP3B4346uTKCQlv/9OnpiValBjZ4ASSU7rJyf/0mNfucQfKy6N+ANEZk5mSPnlvJG04cwQz9CvLYw==" saltValue="yVadLzrVEejvtQM+2ZnH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23843</v>
      </c>
      <c r="R7" s="1103"/>
      <c r="S7" s="1103"/>
      <c r="T7" s="1103"/>
      <c r="U7" s="1103"/>
      <c r="V7" s="1103">
        <v>22800</v>
      </c>
      <c r="W7" s="1103"/>
      <c r="X7" s="1103"/>
      <c r="Y7" s="1103"/>
      <c r="Z7" s="1103"/>
      <c r="AA7" s="1103">
        <v>1044</v>
      </c>
      <c r="AB7" s="1103"/>
      <c r="AC7" s="1103"/>
      <c r="AD7" s="1103"/>
      <c r="AE7" s="1104"/>
      <c r="AF7" s="1105">
        <v>724</v>
      </c>
      <c r="AG7" s="1106"/>
      <c r="AH7" s="1106"/>
      <c r="AI7" s="1106"/>
      <c r="AJ7" s="1107"/>
      <c r="AK7" s="1108">
        <v>1302</v>
      </c>
      <c r="AL7" s="1109"/>
      <c r="AM7" s="1109"/>
      <c r="AN7" s="1109"/>
      <c r="AO7" s="1109"/>
      <c r="AP7" s="1109">
        <v>21422</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560</v>
      </c>
      <c r="BT7" s="1100"/>
      <c r="BU7" s="1100"/>
      <c r="BV7" s="1100"/>
      <c r="BW7" s="1100"/>
      <c r="BX7" s="1100"/>
      <c r="BY7" s="1100"/>
      <c r="BZ7" s="1100"/>
      <c r="CA7" s="1100"/>
      <c r="CB7" s="1100"/>
      <c r="CC7" s="1100"/>
      <c r="CD7" s="1100"/>
      <c r="CE7" s="1100"/>
      <c r="CF7" s="1100"/>
      <c r="CG7" s="1112"/>
      <c r="CH7" s="1096">
        <v>-7</v>
      </c>
      <c r="CI7" s="1097"/>
      <c r="CJ7" s="1097"/>
      <c r="CK7" s="1097"/>
      <c r="CL7" s="1098"/>
      <c r="CM7" s="1096">
        <v>110</v>
      </c>
      <c r="CN7" s="1097"/>
      <c r="CO7" s="1097"/>
      <c r="CP7" s="1097"/>
      <c r="CQ7" s="1098"/>
      <c r="CR7" s="1096">
        <v>36</v>
      </c>
      <c r="CS7" s="1097"/>
      <c r="CT7" s="1097"/>
      <c r="CU7" s="1097"/>
      <c r="CV7" s="1098"/>
      <c r="CW7" s="1096" t="s">
        <v>553</v>
      </c>
      <c r="CX7" s="1097"/>
      <c r="CY7" s="1097"/>
      <c r="CZ7" s="1097"/>
      <c r="DA7" s="1098"/>
      <c r="DB7" s="1096" t="s">
        <v>553</v>
      </c>
      <c r="DC7" s="1097"/>
      <c r="DD7" s="1097"/>
      <c r="DE7" s="1097"/>
      <c r="DF7" s="1098"/>
      <c r="DG7" s="1096" t="s">
        <v>553</v>
      </c>
      <c r="DH7" s="1097"/>
      <c r="DI7" s="1097"/>
      <c r="DJ7" s="1097"/>
      <c r="DK7" s="1098"/>
      <c r="DL7" s="1096" t="s">
        <v>553</v>
      </c>
      <c r="DM7" s="1097"/>
      <c r="DN7" s="1097"/>
      <c r="DO7" s="1097"/>
      <c r="DP7" s="1098"/>
      <c r="DQ7" s="1096" t="s">
        <v>553</v>
      </c>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57</v>
      </c>
      <c r="R8" s="1039"/>
      <c r="S8" s="1039"/>
      <c r="T8" s="1039"/>
      <c r="U8" s="1039"/>
      <c r="V8" s="1039">
        <v>57</v>
      </c>
      <c r="W8" s="1039"/>
      <c r="X8" s="1039"/>
      <c r="Y8" s="1039"/>
      <c r="Z8" s="1039"/>
      <c r="AA8" s="1039">
        <v>0</v>
      </c>
      <c r="AB8" s="1039"/>
      <c r="AC8" s="1039"/>
      <c r="AD8" s="1039"/>
      <c r="AE8" s="1040"/>
      <c r="AF8" s="1035" t="s">
        <v>122</v>
      </c>
      <c r="AG8" s="1036"/>
      <c r="AH8" s="1036"/>
      <c r="AI8" s="1036"/>
      <c r="AJ8" s="1037"/>
      <c r="AK8" s="1080">
        <v>19</v>
      </c>
      <c r="AL8" s="1081"/>
      <c r="AM8" s="1081"/>
      <c r="AN8" s="1081"/>
      <c r="AO8" s="1081"/>
      <c r="AP8" s="1081">
        <v>23</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t="s">
        <v>376</v>
      </c>
      <c r="C9" s="1031"/>
      <c r="D9" s="1031"/>
      <c r="E9" s="1031"/>
      <c r="F9" s="1031"/>
      <c r="G9" s="1031"/>
      <c r="H9" s="1031"/>
      <c r="I9" s="1031"/>
      <c r="J9" s="1031"/>
      <c r="K9" s="1031"/>
      <c r="L9" s="1031"/>
      <c r="M9" s="1031"/>
      <c r="N9" s="1031"/>
      <c r="O9" s="1031"/>
      <c r="P9" s="1032"/>
      <c r="Q9" s="1038">
        <v>39</v>
      </c>
      <c r="R9" s="1039"/>
      <c r="S9" s="1039"/>
      <c r="T9" s="1039"/>
      <c r="U9" s="1039"/>
      <c r="V9" s="1039">
        <v>36</v>
      </c>
      <c r="W9" s="1039"/>
      <c r="X9" s="1039"/>
      <c r="Y9" s="1039"/>
      <c r="Z9" s="1039"/>
      <c r="AA9" s="1039">
        <v>2</v>
      </c>
      <c r="AB9" s="1039"/>
      <c r="AC9" s="1039"/>
      <c r="AD9" s="1039"/>
      <c r="AE9" s="1040"/>
      <c r="AF9" s="1035">
        <v>2</v>
      </c>
      <c r="AG9" s="1036"/>
      <c r="AH9" s="1036"/>
      <c r="AI9" s="1036"/>
      <c r="AJ9" s="1037"/>
      <c r="AK9" s="1080">
        <v>34</v>
      </c>
      <c r="AL9" s="1081"/>
      <c r="AM9" s="1081"/>
      <c r="AN9" s="1081"/>
      <c r="AO9" s="1081"/>
      <c r="AP9" s="1081">
        <v>169</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t="s">
        <v>377</v>
      </c>
      <c r="C10" s="1031"/>
      <c r="D10" s="1031"/>
      <c r="E10" s="1031"/>
      <c r="F10" s="1031"/>
      <c r="G10" s="1031"/>
      <c r="H10" s="1031"/>
      <c r="I10" s="1031"/>
      <c r="J10" s="1031"/>
      <c r="K10" s="1031"/>
      <c r="L10" s="1031"/>
      <c r="M10" s="1031"/>
      <c r="N10" s="1031"/>
      <c r="O10" s="1031"/>
      <c r="P10" s="1032"/>
      <c r="Q10" s="1038">
        <v>24</v>
      </c>
      <c r="R10" s="1039"/>
      <c r="S10" s="1039"/>
      <c r="T10" s="1039"/>
      <c r="U10" s="1039"/>
      <c r="V10" s="1039">
        <v>23</v>
      </c>
      <c r="W10" s="1039"/>
      <c r="X10" s="1039"/>
      <c r="Y10" s="1039"/>
      <c r="Z10" s="1039"/>
      <c r="AA10" s="1039">
        <v>1</v>
      </c>
      <c r="AB10" s="1039"/>
      <c r="AC10" s="1039"/>
      <c r="AD10" s="1039"/>
      <c r="AE10" s="1040"/>
      <c r="AF10" s="1035">
        <v>1</v>
      </c>
      <c r="AG10" s="1036"/>
      <c r="AH10" s="1036"/>
      <c r="AI10" s="1036"/>
      <c r="AJ10" s="1037"/>
      <c r="AK10" s="1080">
        <v>5</v>
      </c>
      <c r="AL10" s="1081"/>
      <c r="AM10" s="1081"/>
      <c r="AN10" s="1081"/>
      <c r="AO10" s="1081"/>
      <c r="AP10" s="1081">
        <v>12</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379</v>
      </c>
      <c r="B23" s="937" t="s">
        <v>380</v>
      </c>
      <c r="C23" s="938"/>
      <c r="D23" s="938"/>
      <c r="E23" s="938"/>
      <c r="F23" s="938"/>
      <c r="G23" s="938"/>
      <c r="H23" s="938"/>
      <c r="I23" s="938"/>
      <c r="J23" s="938"/>
      <c r="K23" s="938"/>
      <c r="L23" s="938"/>
      <c r="M23" s="938"/>
      <c r="N23" s="938"/>
      <c r="O23" s="938"/>
      <c r="P23" s="948"/>
      <c r="Q23" s="1067">
        <v>23895</v>
      </c>
      <c r="R23" s="1061"/>
      <c r="S23" s="1061"/>
      <c r="T23" s="1061"/>
      <c r="U23" s="1061"/>
      <c r="V23" s="1061">
        <v>22849</v>
      </c>
      <c r="W23" s="1061"/>
      <c r="X23" s="1061"/>
      <c r="Y23" s="1061"/>
      <c r="Z23" s="1061"/>
      <c r="AA23" s="1061">
        <v>1047</v>
      </c>
      <c r="AB23" s="1061"/>
      <c r="AC23" s="1061"/>
      <c r="AD23" s="1061"/>
      <c r="AE23" s="1068"/>
      <c r="AF23" s="1069">
        <v>728</v>
      </c>
      <c r="AG23" s="1061"/>
      <c r="AH23" s="1061"/>
      <c r="AI23" s="1061"/>
      <c r="AJ23" s="1070"/>
      <c r="AK23" s="1071"/>
      <c r="AL23" s="1072"/>
      <c r="AM23" s="1072"/>
      <c r="AN23" s="1072"/>
      <c r="AO23" s="1072"/>
      <c r="AP23" s="1061">
        <v>21627</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391</v>
      </c>
      <c r="C28" s="1048"/>
      <c r="D28" s="1048"/>
      <c r="E28" s="1048"/>
      <c r="F28" s="1048"/>
      <c r="G28" s="1048"/>
      <c r="H28" s="1048"/>
      <c r="I28" s="1048"/>
      <c r="J28" s="1048"/>
      <c r="K28" s="1048"/>
      <c r="L28" s="1048"/>
      <c r="M28" s="1048"/>
      <c r="N28" s="1048"/>
      <c r="O28" s="1048"/>
      <c r="P28" s="1049"/>
      <c r="Q28" s="1050">
        <v>4506</v>
      </c>
      <c r="R28" s="1051"/>
      <c r="S28" s="1051"/>
      <c r="T28" s="1051"/>
      <c r="U28" s="1051"/>
      <c r="V28" s="1051">
        <v>3999</v>
      </c>
      <c r="W28" s="1051"/>
      <c r="X28" s="1051"/>
      <c r="Y28" s="1051"/>
      <c r="Z28" s="1051"/>
      <c r="AA28" s="1051">
        <v>507</v>
      </c>
      <c r="AB28" s="1051"/>
      <c r="AC28" s="1051"/>
      <c r="AD28" s="1051"/>
      <c r="AE28" s="1052"/>
      <c r="AF28" s="1053">
        <v>507</v>
      </c>
      <c r="AG28" s="1051"/>
      <c r="AH28" s="1051"/>
      <c r="AI28" s="1051"/>
      <c r="AJ28" s="1054"/>
      <c r="AK28" s="1042">
        <v>262</v>
      </c>
      <c r="AL28" s="1043"/>
      <c r="AM28" s="1043"/>
      <c r="AN28" s="1043"/>
      <c r="AO28" s="1043"/>
      <c r="AP28" s="1043" t="s">
        <v>553</v>
      </c>
      <c r="AQ28" s="1043"/>
      <c r="AR28" s="1043"/>
      <c r="AS28" s="1043"/>
      <c r="AT28" s="1043"/>
      <c r="AU28" s="1043" t="s">
        <v>553</v>
      </c>
      <c r="AV28" s="1043"/>
      <c r="AW28" s="1043"/>
      <c r="AX28" s="1043"/>
      <c r="AY28" s="1043"/>
      <c r="AZ28" s="1044" t="s">
        <v>553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392</v>
      </c>
      <c r="C29" s="1031"/>
      <c r="D29" s="1031"/>
      <c r="E29" s="1031"/>
      <c r="F29" s="1031"/>
      <c r="G29" s="1031"/>
      <c r="H29" s="1031"/>
      <c r="I29" s="1031"/>
      <c r="J29" s="1031"/>
      <c r="K29" s="1031"/>
      <c r="L29" s="1031"/>
      <c r="M29" s="1031"/>
      <c r="N29" s="1031"/>
      <c r="O29" s="1031"/>
      <c r="P29" s="1032"/>
      <c r="Q29" s="1038">
        <v>4259</v>
      </c>
      <c r="R29" s="1039"/>
      <c r="S29" s="1039"/>
      <c r="T29" s="1039"/>
      <c r="U29" s="1039"/>
      <c r="V29" s="1039">
        <v>4029</v>
      </c>
      <c r="W29" s="1039"/>
      <c r="X29" s="1039"/>
      <c r="Y29" s="1039"/>
      <c r="Z29" s="1039"/>
      <c r="AA29" s="1039">
        <v>230</v>
      </c>
      <c r="AB29" s="1039"/>
      <c r="AC29" s="1039"/>
      <c r="AD29" s="1039"/>
      <c r="AE29" s="1040"/>
      <c r="AF29" s="1035">
        <v>230</v>
      </c>
      <c r="AG29" s="1036"/>
      <c r="AH29" s="1036"/>
      <c r="AI29" s="1036"/>
      <c r="AJ29" s="1037"/>
      <c r="AK29" s="980">
        <v>601</v>
      </c>
      <c r="AL29" s="971"/>
      <c r="AM29" s="971"/>
      <c r="AN29" s="971"/>
      <c r="AO29" s="971"/>
      <c r="AP29" s="971" t="s">
        <v>553</v>
      </c>
      <c r="AQ29" s="971"/>
      <c r="AR29" s="971"/>
      <c r="AS29" s="971"/>
      <c r="AT29" s="971"/>
      <c r="AU29" s="971" t="s">
        <v>553</v>
      </c>
      <c r="AV29" s="971"/>
      <c r="AW29" s="971"/>
      <c r="AX29" s="971"/>
      <c r="AY29" s="971"/>
      <c r="AZ29" s="1041" t="s">
        <v>553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393</v>
      </c>
      <c r="C30" s="1031"/>
      <c r="D30" s="1031"/>
      <c r="E30" s="1031"/>
      <c r="F30" s="1031"/>
      <c r="G30" s="1031"/>
      <c r="H30" s="1031"/>
      <c r="I30" s="1031"/>
      <c r="J30" s="1031"/>
      <c r="K30" s="1031"/>
      <c r="L30" s="1031"/>
      <c r="M30" s="1031"/>
      <c r="N30" s="1031"/>
      <c r="O30" s="1031"/>
      <c r="P30" s="1032"/>
      <c r="Q30" s="1038">
        <v>533</v>
      </c>
      <c r="R30" s="1039"/>
      <c r="S30" s="1039"/>
      <c r="T30" s="1039"/>
      <c r="U30" s="1039"/>
      <c r="V30" s="1039">
        <v>520</v>
      </c>
      <c r="W30" s="1039"/>
      <c r="X30" s="1039"/>
      <c r="Y30" s="1039"/>
      <c r="Z30" s="1039"/>
      <c r="AA30" s="1039">
        <v>13</v>
      </c>
      <c r="AB30" s="1039"/>
      <c r="AC30" s="1039"/>
      <c r="AD30" s="1039"/>
      <c r="AE30" s="1040"/>
      <c r="AF30" s="1035">
        <v>13</v>
      </c>
      <c r="AG30" s="1036"/>
      <c r="AH30" s="1036"/>
      <c r="AI30" s="1036"/>
      <c r="AJ30" s="1037"/>
      <c r="AK30" s="980">
        <v>170</v>
      </c>
      <c r="AL30" s="971"/>
      <c r="AM30" s="971"/>
      <c r="AN30" s="971"/>
      <c r="AO30" s="971"/>
      <c r="AP30" s="971" t="s">
        <v>553</v>
      </c>
      <c r="AQ30" s="971"/>
      <c r="AR30" s="971"/>
      <c r="AS30" s="971"/>
      <c r="AT30" s="971"/>
      <c r="AU30" s="971" t="s">
        <v>553</v>
      </c>
      <c r="AV30" s="971"/>
      <c r="AW30" s="971"/>
      <c r="AX30" s="971"/>
      <c r="AY30" s="971"/>
      <c r="AZ30" s="1041" t="s">
        <v>553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394</v>
      </c>
      <c r="C31" s="1031"/>
      <c r="D31" s="1031"/>
      <c r="E31" s="1031"/>
      <c r="F31" s="1031"/>
      <c r="G31" s="1031"/>
      <c r="H31" s="1031"/>
      <c r="I31" s="1031"/>
      <c r="J31" s="1031"/>
      <c r="K31" s="1031"/>
      <c r="L31" s="1031"/>
      <c r="M31" s="1031"/>
      <c r="N31" s="1031"/>
      <c r="O31" s="1031"/>
      <c r="P31" s="1032"/>
      <c r="Q31" s="1038">
        <v>932</v>
      </c>
      <c r="R31" s="1039"/>
      <c r="S31" s="1039"/>
      <c r="T31" s="1039"/>
      <c r="U31" s="1039"/>
      <c r="V31" s="1039">
        <v>864</v>
      </c>
      <c r="W31" s="1039"/>
      <c r="X31" s="1039"/>
      <c r="Y31" s="1039"/>
      <c r="Z31" s="1039"/>
      <c r="AA31" s="1039">
        <v>67</v>
      </c>
      <c r="AB31" s="1039"/>
      <c r="AC31" s="1039"/>
      <c r="AD31" s="1039"/>
      <c r="AE31" s="1040"/>
      <c r="AF31" s="1035">
        <v>1258</v>
      </c>
      <c r="AG31" s="1036"/>
      <c r="AH31" s="1036"/>
      <c r="AI31" s="1036"/>
      <c r="AJ31" s="1037"/>
      <c r="AK31" s="980">
        <v>138</v>
      </c>
      <c r="AL31" s="971"/>
      <c r="AM31" s="971"/>
      <c r="AN31" s="971"/>
      <c r="AO31" s="971"/>
      <c r="AP31" s="971">
        <v>2174</v>
      </c>
      <c r="AQ31" s="971"/>
      <c r="AR31" s="971"/>
      <c r="AS31" s="971"/>
      <c r="AT31" s="971"/>
      <c r="AU31" s="971">
        <v>1176</v>
      </c>
      <c r="AV31" s="971"/>
      <c r="AW31" s="971"/>
      <c r="AX31" s="971"/>
      <c r="AY31" s="971"/>
      <c r="AZ31" s="1041" t="s">
        <v>553</v>
      </c>
      <c r="BA31" s="1041"/>
      <c r="BB31" s="1041"/>
      <c r="BC31" s="1041"/>
      <c r="BD31" s="1041"/>
      <c r="BE31" s="972" t="s">
        <v>395</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396</v>
      </c>
      <c r="C32" s="1031"/>
      <c r="D32" s="1031"/>
      <c r="E32" s="1031"/>
      <c r="F32" s="1031"/>
      <c r="G32" s="1031"/>
      <c r="H32" s="1031"/>
      <c r="I32" s="1031"/>
      <c r="J32" s="1031"/>
      <c r="K32" s="1031"/>
      <c r="L32" s="1031"/>
      <c r="M32" s="1031"/>
      <c r="N32" s="1031"/>
      <c r="O32" s="1031"/>
      <c r="P32" s="1032"/>
      <c r="Q32" s="1038">
        <v>3704</v>
      </c>
      <c r="R32" s="1039"/>
      <c r="S32" s="1039"/>
      <c r="T32" s="1039"/>
      <c r="U32" s="1039"/>
      <c r="V32" s="1039">
        <v>3963</v>
      </c>
      <c r="W32" s="1039"/>
      <c r="X32" s="1039"/>
      <c r="Y32" s="1039"/>
      <c r="Z32" s="1039"/>
      <c r="AA32" s="1039">
        <v>-258</v>
      </c>
      <c r="AB32" s="1039"/>
      <c r="AC32" s="1039"/>
      <c r="AD32" s="1039"/>
      <c r="AE32" s="1040"/>
      <c r="AF32" s="1035">
        <v>1569</v>
      </c>
      <c r="AG32" s="1036"/>
      <c r="AH32" s="1036"/>
      <c r="AI32" s="1036"/>
      <c r="AJ32" s="1037"/>
      <c r="AK32" s="980">
        <v>224</v>
      </c>
      <c r="AL32" s="971"/>
      <c r="AM32" s="971"/>
      <c r="AN32" s="971"/>
      <c r="AO32" s="971"/>
      <c r="AP32" s="971">
        <v>1546</v>
      </c>
      <c r="AQ32" s="971"/>
      <c r="AR32" s="971"/>
      <c r="AS32" s="971"/>
      <c r="AT32" s="971"/>
      <c r="AU32" s="971">
        <v>1323</v>
      </c>
      <c r="AV32" s="971"/>
      <c r="AW32" s="971"/>
      <c r="AX32" s="971"/>
      <c r="AY32" s="971"/>
      <c r="AZ32" s="1041" t="s">
        <v>553</v>
      </c>
      <c r="BA32" s="1041"/>
      <c r="BB32" s="1041"/>
      <c r="BC32" s="1041"/>
      <c r="BD32" s="1041"/>
      <c r="BE32" s="972" t="s">
        <v>395</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397</v>
      </c>
      <c r="C33" s="1031"/>
      <c r="D33" s="1031"/>
      <c r="E33" s="1031"/>
      <c r="F33" s="1031"/>
      <c r="G33" s="1031"/>
      <c r="H33" s="1031"/>
      <c r="I33" s="1031"/>
      <c r="J33" s="1031"/>
      <c r="K33" s="1031"/>
      <c r="L33" s="1031"/>
      <c r="M33" s="1031"/>
      <c r="N33" s="1031"/>
      <c r="O33" s="1031"/>
      <c r="P33" s="1032"/>
      <c r="Q33" s="1038">
        <v>304</v>
      </c>
      <c r="R33" s="1039"/>
      <c r="S33" s="1039"/>
      <c r="T33" s="1039"/>
      <c r="U33" s="1039"/>
      <c r="V33" s="1039">
        <v>267</v>
      </c>
      <c r="W33" s="1039"/>
      <c r="X33" s="1039"/>
      <c r="Y33" s="1039"/>
      <c r="Z33" s="1039"/>
      <c r="AA33" s="1039">
        <v>36</v>
      </c>
      <c r="AB33" s="1039"/>
      <c r="AC33" s="1039"/>
      <c r="AD33" s="1039"/>
      <c r="AE33" s="1040"/>
      <c r="AF33" s="1035">
        <v>93</v>
      </c>
      <c r="AG33" s="1036"/>
      <c r="AH33" s="1036"/>
      <c r="AI33" s="1036"/>
      <c r="AJ33" s="1037"/>
      <c r="AK33" s="980">
        <v>167</v>
      </c>
      <c r="AL33" s="971"/>
      <c r="AM33" s="971"/>
      <c r="AN33" s="971"/>
      <c r="AO33" s="971"/>
      <c r="AP33" s="971">
        <v>1090</v>
      </c>
      <c r="AQ33" s="971"/>
      <c r="AR33" s="971"/>
      <c r="AS33" s="971"/>
      <c r="AT33" s="971"/>
      <c r="AU33" s="971">
        <v>1090</v>
      </c>
      <c r="AV33" s="971"/>
      <c r="AW33" s="971"/>
      <c r="AX33" s="971"/>
      <c r="AY33" s="971"/>
      <c r="AZ33" s="1041" t="s">
        <v>553</v>
      </c>
      <c r="BA33" s="1041"/>
      <c r="BB33" s="1041"/>
      <c r="BC33" s="1041"/>
      <c r="BD33" s="1041"/>
      <c r="BE33" s="972" t="s">
        <v>395</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398</v>
      </c>
      <c r="C34" s="1031"/>
      <c r="D34" s="1031"/>
      <c r="E34" s="1031"/>
      <c r="F34" s="1031"/>
      <c r="G34" s="1031"/>
      <c r="H34" s="1031"/>
      <c r="I34" s="1031"/>
      <c r="J34" s="1031"/>
      <c r="K34" s="1031"/>
      <c r="L34" s="1031"/>
      <c r="M34" s="1031"/>
      <c r="N34" s="1031"/>
      <c r="O34" s="1031"/>
      <c r="P34" s="1032"/>
      <c r="Q34" s="1038">
        <v>120</v>
      </c>
      <c r="R34" s="1039"/>
      <c r="S34" s="1039"/>
      <c r="T34" s="1039"/>
      <c r="U34" s="1039"/>
      <c r="V34" s="1039">
        <v>48</v>
      </c>
      <c r="W34" s="1039"/>
      <c r="X34" s="1039"/>
      <c r="Y34" s="1039"/>
      <c r="Z34" s="1039"/>
      <c r="AA34" s="1039">
        <v>72</v>
      </c>
      <c r="AB34" s="1039"/>
      <c r="AC34" s="1039"/>
      <c r="AD34" s="1039"/>
      <c r="AE34" s="1040"/>
      <c r="AF34" s="1035">
        <v>72</v>
      </c>
      <c r="AG34" s="1036"/>
      <c r="AH34" s="1036"/>
      <c r="AI34" s="1036"/>
      <c r="AJ34" s="1037"/>
      <c r="AK34" s="980" t="s">
        <v>553</v>
      </c>
      <c r="AL34" s="971"/>
      <c r="AM34" s="971"/>
      <c r="AN34" s="971"/>
      <c r="AO34" s="971"/>
      <c r="AP34" s="971" t="s">
        <v>553</v>
      </c>
      <c r="AQ34" s="971"/>
      <c r="AR34" s="971"/>
      <c r="AS34" s="971"/>
      <c r="AT34" s="971"/>
      <c r="AU34" s="971" t="s">
        <v>553</v>
      </c>
      <c r="AV34" s="971"/>
      <c r="AW34" s="971"/>
      <c r="AX34" s="971"/>
      <c r="AY34" s="971"/>
      <c r="AZ34" s="1041" t="s">
        <v>553</v>
      </c>
      <c r="BA34" s="1041"/>
      <c r="BB34" s="1041"/>
      <c r="BC34" s="1041"/>
      <c r="BD34" s="1041"/>
      <c r="BE34" s="972" t="s">
        <v>399</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400</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379</v>
      </c>
      <c r="B63" s="937" t="s">
        <v>401</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3742</v>
      </c>
      <c r="AG63" s="959"/>
      <c r="AH63" s="959"/>
      <c r="AI63" s="959"/>
      <c r="AJ63" s="1022"/>
      <c r="AK63" s="1023"/>
      <c r="AL63" s="963"/>
      <c r="AM63" s="963"/>
      <c r="AN63" s="963"/>
      <c r="AO63" s="963"/>
      <c r="AP63" s="959">
        <v>4809</v>
      </c>
      <c r="AQ63" s="959"/>
      <c r="AR63" s="959"/>
      <c r="AS63" s="959"/>
      <c r="AT63" s="959"/>
      <c r="AU63" s="959">
        <v>3589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403</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404</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554</v>
      </c>
      <c r="C68" s="986"/>
      <c r="D68" s="986"/>
      <c r="E68" s="986"/>
      <c r="F68" s="986"/>
      <c r="G68" s="986"/>
      <c r="H68" s="986"/>
      <c r="I68" s="986"/>
      <c r="J68" s="986"/>
      <c r="K68" s="986"/>
      <c r="L68" s="986"/>
      <c r="M68" s="986"/>
      <c r="N68" s="986"/>
      <c r="O68" s="986"/>
      <c r="P68" s="987"/>
      <c r="Q68" s="988">
        <v>7064</v>
      </c>
      <c r="R68" s="982"/>
      <c r="S68" s="982"/>
      <c r="T68" s="982"/>
      <c r="U68" s="982"/>
      <c r="V68" s="982">
        <v>5999</v>
      </c>
      <c r="W68" s="982"/>
      <c r="X68" s="982"/>
      <c r="Y68" s="982"/>
      <c r="Z68" s="982"/>
      <c r="AA68" s="982">
        <v>1065</v>
      </c>
      <c r="AB68" s="982"/>
      <c r="AC68" s="982"/>
      <c r="AD68" s="982"/>
      <c r="AE68" s="982"/>
      <c r="AF68" s="982">
        <v>1065</v>
      </c>
      <c r="AG68" s="982"/>
      <c r="AH68" s="982"/>
      <c r="AI68" s="982"/>
      <c r="AJ68" s="982"/>
      <c r="AK68" s="982">
        <v>208</v>
      </c>
      <c r="AL68" s="982"/>
      <c r="AM68" s="982"/>
      <c r="AN68" s="982"/>
      <c r="AO68" s="982"/>
      <c r="AP68" s="982" t="s">
        <v>553</v>
      </c>
      <c r="AQ68" s="982"/>
      <c r="AR68" s="982"/>
      <c r="AS68" s="982"/>
      <c r="AT68" s="982"/>
      <c r="AU68" s="982" t="s">
        <v>553</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555</v>
      </c>
      <c r="C69" s="975"/>
      <c r="D69" s="975"/>
      <c r="E69" s="975"/>
      <c r="F69" s="975"/>
      <c r="G69" s="975"/>
      <c r="H69" s="975"/>
      <c r="I69" s="975"/>
      <c r="J69" s="975"/>
      <c r="K69" s="975"/>
      <c r="L69" s="975"/>
      <c r="M69" s="975"/>
      <c r="N69" s="975"/>
      <c r="O69" s="975"/>
      <c r="P69" s="976"/>
      <c r="Q69" s="977">
        <v>216</v>
      </c>
      <c r="R69" s="971"/>
      <c r="S69" s="971"/>
      <c r="T69" s="971"/>
      <c r="U69" s="971"/>
      <c r="V69" s="971">
        <v>196</v>
      </c>
      <c r="W69" s="971"/>
      <c r="X69" s="971"/>
      <c r="Y69" s="971"/>
      <c r="Z69" s="971"/>
      <c r="AA69" s="971">
        <v>20</v>
      </c>
      <c r="AB69" s="971"/>
      <c r="AC69" s="971"/>
      <c r="AD69" s="971"/>
      <c r="AE69" s="971"/>
      <c r="AF69" s="971">
        <v>20</v>
      </c>
      <c r="AG69" s="971"/>
      <c r="AH69" s="971"/>
      <c r="AI69" s="971"/>
      <c r="AJ69" s="971"/>
      <c r="AK69" s="971" t="s">
        <v>553</v>
      </c>
      <c r="AL69" s="971"/>
      <c r="AM69" s="971"/>
      <c r="AN69" s="971"/>
      <c r="AO69" s="971"/>
      <c r="AP69" s="971" t="s">
        <v>553</v>
      </c>
      <c r="AQ69" s="971"/>
      <c r="AR69" s="971"/>
      <c r="AS69" s="971"/>
      <c r="AT69" s="971"/>
      <c r="AU69" s="971" t="s">
        <v>553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556</v>
      </c>
      <c r="C70" s="975"/>
      <c r="D70" s="975"/>
      <c r="E70" s="975"/>
      <c r="F70" s="975"/>
      <c r="G70" s="975"/>
      <c r="H70" s="975"/>
      <c r="I70" s="975"/>
      <c r="J70" s="975"/>
      <c r="K70" s="975"/>
      <c r="L70" s="975"/>
      <c r="M70" s="975"/>
      <c r="N70" s="975"/>
      <c r="O70" s="975"/>
      <c r="P70" s="976"/>
      <c r="Q70" s="977">
        <v>1285</v>
      </c>
      <c r="R70" s="971"/>
      <c r="S70" s="971"/>
      <c r="T70" s="971"/>
      <c r="U70" s="971"/>
      <c r="V70" s="971">
        <v>949</v>
      </c>
      <c r="W70" s="971"/>
      <c r="X70" s="971"/>
      <c r="Y70" s="971"/>
      <c r="Z70" s="971"/>
      <c r="AA70" s="971">
        <v>336</v>
      </c>
      <c r="AB70" s="971"/>
      <c r="AC70" s="971"/>
      <c r="AD70" s="971"/>
      <c r="AE70" s="971"/>
      <c r="AF70" s="971">
        <v>336</v>
      </c>
      <c r="AG70" s="971"/>
      <c r="AH70" s="971"/>
      <c r="AI70" s="971"/>
      <c r="AJ70" s="971"/>
      <c r="AK70" s="971" t="s">
        <v>553</v>
      </c>
      <c r="AL70" s="971"/>
      <c r="AM70" s="971"/>
      <c r="AN70" s="971"/>
      <c r="AO70" s="971"/>
      <c r="AP70" s="971">
        <v>1477</v>
      </c>
      <c r="AQ70" s="971"/>
      <c r="AR70" s="971"/>
      <c r="AS70" s="971"/>
      <c r="AT70" s="971"/>
      <c r="AU70" s="971" t="s">
        <v>553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557</v>
      </c>
      <c r="C71" s="975"/>
      <c r="D71" s="975"/>
      <c r="E71" s="975"/>
      <c r="F71" s="975"/>
      <c r="G71" s="975"/>
      <c r="H71" s="975"/>
      <c r="I71" s="975"/>
      <c r="J71" s="975"/>
      <c r="K71" s="975"/>
      <c r="L71" s="975"/>
      <c r="M71" s="975"/>
      <c r="N71" s="975"/>
      <c r="O71" s="975"/>
      <c r="P71" s="976"/>
      <c r="Q71" s="977">
        <v>4663</v>
      </c>
      <c r="R71" s="971"/>
      <c r="S71" s="971"/>
      <c r="T71" s="971"/>
      <c r="U71" s="971"/>
      <c r="V71" s="971">
        <v>4314</v>
      </c>
      <c r="W71" s="971"/>
      <c r="X71" s="971"/>
      <c r="Y71" s="971"/>
      <c r="Z71" s="971"/>
      <c r="AA71" s="971">
        <v>348</v>
      </c>
      <c r="AB71" s="971"/>
      <c r="AC71" s="971"/>
      <c r="AD71" s="971"/>
      <c r="AE71" s="971"/>
      <c r="AF71" s="971">
        <v>88</v>
      </c>
      <c r="AG71" s="971"/>
      <c r="AH71" s="971"/>
      <c r="AI71" s="971"/>
      <c r="AJ71" s="971"/>
      <c r="AK71" s="971">
        <v>81</v>
      </c>
      <c r="AL71" s="971"/>
      <c r="AM71" s="971"/>
      <c r="AN71" s="971"/>
      <c r="AO71" s="971"/>
      <c r="AP71" s="971" t="s">
        <v>553</v>
      </c>
      <c r="AQ71" s="971"/>
      <c r="AR71" s="971"/>
      <c r="AS71" s="971"/>
      <c r="AT71" s="971"/>
      <c r="AU71" s="971" t="s">
        <v>553</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558</v>
      </c>
      <c r="C72" s="975"/>
      <c r="D72" s="975"/>
      <c r="E72" s="975"/>
      <c r="F72" s="975"/>
      <c r="G72" s="975"/>
      <c r="H72" s="975"/>
      <c r="I72" s="975"/>
      <c r="J72" s="975"/>
      <c r="K72" s="975"/>
      <c r="L72" s="975"/>
      <c r="M72" s="975"/>
      <c r="N72" s="975"/>
      <c r="O72" s="975"/>
      <c r="P72" s="976"/>
      <c r="Q72" s="977">
        <v>312</v>
      </c>
      <c r="R72" s="971"/>
      <c r="S72" s="971"/>
      <c r="T72" s="971"/>
      <c r="U72" s="971"/>
      <c r="V72" s="971">
        <v>290</v>
      </c>
      <c r="W72" s="971"/>
      <c r="X72" s="971"/>
      <c r="Y72" s="971"/>
      <c r="Z72" s="971"/>
      <c r="AA72" s="971">
        <v>22</v>
      </c>
      <c r="AB72" s="971"/>
      <c r="AC72" s="971"/>
      <c r="AD72" s="971"/>
      <c r="AE72" s="971"/>
      <c r="AF72" s="971">
        <v>22</v>
      </c>
      <c r="AG72" s="971"/>
      <c r="AH72" s="971"/>
      <c r="AI72" s="971"/>
      <c r="AJ72" s="971"/>
      <c r="AK72" s="971" t="s">
        <v>553</v>
      </c>
      <c r="AL72" s="971"/>
      <c r="AM72" s="971"/>
      <c r="AN72" s="971"/>
      <c r="AO72" s="971"/>
      <c r="AP72" s="971" t="s">
        <v>553</v>
      </c>
      <c r="AQ72" s="971"/>
      <c r="AR72" s="971"/>
      <c r="AS72" s="971"/>
      <c r="AT72" s="971"/>
      <c r="AU72" s="971" t="s">
        <v>553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559</v>
      </c>
      <c r="C73" s="975"/>
      <c r="D73" s="975"/>
      <c r="E73" s="975"/>
      <c r="F73" s="975"/>
      <c r="G73" s="975"/>
      <c r="H73" s="975"/>
      <c r="I73" s="975"/>
      <c r="J73" s="975"/>
      <c r="K73" s="975"/>
      <c r="L73" s="975"/>
      <c r="M73" s="975"/>
      <c r="N73" s="975"/>
      <c r="O73" s="975"/>
      <c r="P73" s="976"/>
      <c r="Q73" s="977">
        <v>322367</v>
      </c>
      <c r="R73" s="971"/>
      <c r="S73" s="971"/>
      <c r="T73" s="971"/>
      <c r="U73" s="971"/>
      <c r="V73" s="971">
        <v>314740</v>
      </c>
      <c r="W73" s="971"/>
      <c r="X73" s="971"/>
      <c r="Y73" s="971"/>
      <c r="Z73" s="971"/>
      <c r="AA73" s="971">
        <v>7627</v>
      </c>
      <c r="AB73" s="971"/>
      <c r="AC73" s="971"/>
      <c r="AD73" s="971"/>
      <c r="AE73" s="971"/>
      <c r="AF73" s="971">
        <v>5417</v>
      </c>
      <c r="AG73" s="971"/>
      <c r="AH73" s="971"/>
      <c r="AI73" s="971"/>
      <c r="AJ73" s="971"/>
      <c r="AK73" s="971" t="s">
        <v>553</v>
      </c>
      <c r="AL73" s="971"/>
      <c r="AM73" s="971"/>
      <c r="AN73" s="971"/>
      <c r="AO73" s="971"/>
      <c r="AP73" s="971" t="s">
        <v>553</v>
      </c>
      <c r="AQ73" s="971"/>
      <c r="AR73" s="971"/>
      <c r="AS73" s="971"/>
      <c r="AT73" s="971"/>
      <c r="AU73" s="971" t="s">
        <v>553</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379</v>
      </c>
      <c r="B88" s="937" t="s">
        <v>405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37" t="s">
        <v>406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414</v>
      </c>
      <c r="AB109" s="896"/>
      <c r="AC109" s="896"/>
      <c r="AD109" s="896"/>
      <c r="AE109" s="897"/>
      <c r="AF109" s="898" t="s">
        <v>415</v>
      </c>
      <c r="AG109" s="896"/>
      <c r="AH109" s="896"/>
      <c r="AI109" s="896"/>
      <c r="AJ109" s="897"/>
      <c r="AK109" s="898" t="s">
        <v>294</v>
      </c>
      <c r="AL109" s="896"/>
      <c r="AM109" s="896"/>
      <c r="AN109" s="896"/>
      <c r="AO109" s="897"/>
      <c r="AP109" s="898" t="s">
        <v>416</v>
      </c>
      <c r="AQ109" s="896"/>
      <c r="AR109" s="896"/>
      <c r="AS109" s="896"/>
      <c r="AT109" s="929"/>
      <c r="AU109" s="895" t="s">
        <v>413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414</v>
      </c>
      <c r="BR109" s="896"/>
      <c r="BS109" s="896"/>
      <c r="BT109" s="896"/>
      <c r="BU109" s="897"/>
      <c r="BV109" s="898" t="s">
        <v>415</v>
      </c>
      <c r="BW109" s="896"/>
      <c r="BX109" s="896"/>
      <c r="BY109" s="896"/>
      <c r="BZ109" s="897"/>
      <c r="CA109" s="898" t="s">
        <v>294</v>
      </c>
      <c r="CB109" s="896"/>
      <c r="CC109" s="896"/>
      <c r="CD109" s="896"/>
      <c r="CE109" s="897"/>
      <c r="CF109" s="936" t="s">
        <v>416</v>
      </c>
      <c r="CG109" s="936"/>
      <c r="CH109" s="936"/>
      <c r="CI109" s="936"/>
      <c r="CJ109" s="936"/>
      <c r="CK109" s="898" t="s">
        <v>417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414</v>
      </c>
      <c r="DH109" s="896"/>
      <c r="DI109" s="896"/>
      <c r="DJ109" s="896"/>
      <c r="DK109" s="897"/>
      <c r="DL109" s="898" t="s">
        <v>415</v>
      </c>
      <c r="DM109" s="896"/>
      <c r="DN109" s="896"/>
      <c r="DO109" s="896"/>
      <c r="DP109" s="897"/>
      <c r="DQ109" s="898" t="s">
        <v>294</v>
      </c>
      <c r="DR109" s="896"/>
      <c r="DS109" s="896"/>
      <c r="DT109" s="896"/>
      <c r="DU109" s="897"/>
      <c r="DV109" s="898" t="s">
        <v>416</v>
      </c>
      <c r="DW109" s="896"/>
      <c r="DX109" s="896"/>
      <c r="DY109" s="896"/>
      <c r="DZ109" s="929"/>
    </row>
    <row r="110" spans="1:131" s="218" customFormat="1" ht="26.25" customHeight="1" x14ac:dyDescent="0.15">
      <c r="A110" s="807" t="s">
        <v>418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2470591</v>
      </c>
      <c r="AB110" s="889"/>
      <c r="AC110" s="889"/>
      <c r="AD110" s="889"/>
      <c r="AE110" s="890"/>
      <c r="AF110" s="891">
        <v>2449805</v>
      </c>
      <c r="AG110" s="889"/>
      <c r="AH110" s="889"/>
      <c r="AI110" s="889"/>
      <c r="AJ110" s="890"/>
      <c r="AK110" s="891">
        <v>2391124</v>
      </c>
      <c r="AL110" s="889"/>
      <c r="AM110" s="889"/>
      <c r="AN110" s="889"/>
      <c r="AO110" s="890"/>
      <c r="AP110" s="892">
        <v>26.9</v>
      </c>
      <c r="AQ110" s="893"/>
      <c r="AR110" s="893"/>
      <c r="AS110" s="893"/>
      <c r="AT110" s="894"/>
      <c r="AU110" s="930" t="s">
        <v>69</v>
      </c>
      <c r="AV110" s="931"/>
      <c r="AW110" s="931"/>
      <c r="AX110" s="931"/>
      <c r="AY110" s="931"/>
      <c r="AZ110" s="860" t="s">
        <v>419</v>
      </c>
      <c r="BA110" s="808"/>
      <c r="BB110" s="808"/>
      <c r="BC110" s="808"/>
      <c r="BD110" s="808"/>
      <c r="BE110" s="808"/>
      <c r="BF110" s="808"/>
      <c r="BG110" s="808"/>
      <c r="BH110" s="808"/>
      <c r="BI110" s="808"/>
      <c r="BJ110" s="808"/>
      <c r="BK110" s="808"/>
      <c r="BL110" s="808"/>
      <c r="BM110" s="808"/>
      <c r="BN110" s="808"/>
      <c r="BO110" s="808"/>
      <c r="BP110" s="809"/>
      <c r="BQ110" s="861">
        <v>18140944</v>
      </c>
      <c r="BR110" s="842"/>
      <c r="BS110" s="842"/>
      <c r="BT110" s="842"/>
      <c r="BU110" s="842"/>
      <c r="BV110" s="842">
        <v>19696723</v>
      </c>
      <c r="BW110" s="842"/>
      <c r="BX110" s="842"/>
      <c r="BY110" s="842"/>
      <c r="BZ110" s="842"/>
      <c r="CA110" s="842">
        <v>21626858</v>
      </c>
      <c r="CB110" s="842"/>
      <c r="CC110" s="842"/>
      <c r="CD110" s="842"/>
      <c r="CE110" s="842"/>
      <c r="CF110" s="866">
        <v>243.6</v>
      </c>
      <c r="CG110" s="867"/>
      <c r="CH110" s="867"/>
      <c r="CI110" s="867"/>
      <c r="CJ110" s="867"/>
      <c r="CK110" s="926" t="s">
        <v>420</v>
      </c>
      <c r="CL110" s="819"/>
      <c r="CM110" s="860" t="s">
        <v>421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422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423</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425</v>
      </c>
      <c r="B112" s="913"/>
      <c r="C112" s="752" t="s">
        <v>426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427</v>
      </c>
      <c r="BA112" s="752"/>
      <c r="BB112" s="752"/>
      <c r="BC112" s="752"/>
      <c r="BD112" s="752"/>
      <c r="BE112" s="752"/>
      <c r="BF112" s="752"/>
      <c r="BG112" s="752"/>
      <c r="BH112" s="752"/>
      <c r="BI112" s="752"/>
      <c r="BJ112" s="752"/>
      <c r="BK112" s="752"/>
      <c r="BL112" s="752"/>
      <c r="BM112" s="752"/>
      <c r="BN112" s="752"/>
      <c r="BO112" s="752"/>
      <c r="BP112" s="753"/>
      <c r="BQ112" s="816">
        <v>3642884</v>
      </c>
      <c r="BR112" s="817"/>
      <c r="BS112" s="817"/>
      <c r="BT112" s="817"/>
      <c r="BU112" s="817"/>
      <c r="BV112" s="817">
        <v>3678588</v>
      </c>
      <c r="BW112" s="817"/>
      <c r="BX112" s="817"/>
      <c r="BY112" s="817"/>
      <c r="BZ112" s="817"/>
      <c r="CA112" s="817">
        <v>3588668</v>
      </c>
      <c r="CB112" s="817"/>
      <c r="CC112" s="817"/>
      <c r="CD112" s="817"/>
      <c r="CE112" s="817"/>
      <c r="CF112" s="875">
        <v>40.4</v>
      </c>
      <c r="CG112" s="876"/>
      <c r="CH112" s="876"/>
      <c r="CI112" s="876"/>
      <c r="CJ112" s="876"/>
      <c r="CK112" s="927"/>
      <c r="CL112" s="821"/>
      <c r="CM112" s="815" t="s">
        <v>428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455860</v>
      </c>
      <c r="AB113" s="919"/>
      <c r="AC113" s="919"/>
      <c r="AD113" s="919"/>
      <c r="AE113" s="920"/>
      <c r="AF113" s="921">
        <v>460871</v>
      </c>
      <c r="AG113" s="919"/>
      <c r="AH113" s="919"/>
      <c r="AI113" s="919"/>
      <c r="AJ113" s="920"/>
      <c r="AK113" s="921">
        <v>443191</v>
      </c>
      <c r="AL113" s="919"/>
      <c r="AM113" s="919"/>
      <c r="AN113" s="919"/>
      <c r="AO113" s="920"/>
      <c r="AP113" s="922">
        <v>5</v>
      </c>
      <c r="AQ113" s="923"/>
      <c r="AR113" s="923"/>
      <c r="AS113" s="923"/>
      <c r="AT113" s="924"/>
      <c r="AU113" s="932"/>
      <c r="AV113" s="933"/>
      <c r="AW113" s="933"/>
      <c r="AX113" s="933"/>
      <c r="AY113" s="933"/>
      <c r="AZ113" s="815" t="s">
        <v>430</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431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433</v>
      </c>
      <c r="BA114" s="752"/>
      <c r="BB114" s="752"/>
      <c r="BC114" s="752"/>
      <c r="BD114" s="752"/>
      <c r="BE114" s="752"/>
      <c r="BF114" s="752"/>
      <c r="BG114" s="752"/>
      <c r="BH114" s="752"/>
      <c r="BI114" s="752"/>
      <c r="BJ114" s="752"/>
      <c r="BK114" s="752"/>
      <c r="BL114" s="752"/>
      <c r="BM114" s="752"/>
      <c r="BN114" s="752"/>
      <c r="BO114" s="752"/>
      <c r="BP114" s="753"/>
      <c r="BQ114" s="816">
        <v>306322</v>
      </c>
      <c r="BR114" s="817"/>
      <c r="BS114" s="817"/>
      <c r="BT114" s="817"/>
      <c r="BU114" s="817"/>
      <c r="BV114" s="817">
        <v>354832</v>
      </c>
      <c r="BW114" s="817"/>
      <c r="BX114" s="817"/>
      <c r="BY114" s="817"/>
      <c r="BZ114" s="817"/>
      <c r="CA114" s="817">
        <v>78881</v>
      </c>
      <c r="CB114" s="817"/>
      <c r="CC114" s="817"/>
      <c r="CD114" s="817"/>
      <c r="CE114" s="817"/>
      <c r="CF114" s="875">
        <v>0.9</v>
      </c>
      <c r="CG114" s="876"/>
      <c r="CH114" s="876"/>
      <c r="CI114" s="876"/>
      <c r="CJ114" s="876"/>
      <c r="CK114" s="927"/>
      <c r="CL114" s="821"/>
      <c r="CM114" s="815" t="s">
        <v>434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436</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439</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441</v>
      </c>
      <c r="Z117" s="897"/>
      <c r="AA117" s="902">
        <v>2926451</v>
      </c>
      <c r="AB117" s="903"/>
      <c r="AC117" s="903"/>
      <c r="AD117" s="903"/>
      <c r="AE117" s="904"/>
      <c r="AF117" s="905">
        <v>2910676</v>
      </c>
      <c r="AG117" s="903"/>
      <c r="AH117" s="903"/>
      <c r="AI117" s="903"/>
      <c r="AJ117" s="904"/>
      <c r="AK117" s="905">
        <v>2834315</v>
      </c>
      <c r="AL117" s="903"/>
      <c r="AM117" s="903"/>
      <c r="AN117" s="903"/>
      <c r="AO117" s="904"/>
      <c r="AP117" s="906"/>
      <c r="AQ117" s="907"/>
      <c r="AR117" s="907"/>
      <c r="AS117" s="907"/>
      <c r="AT117" s="908"/>
      <c r="AU117" s="932"/>
      <c r="AV117" s="933"/>
      <c r="AW117" s="933"/>
      <c r="AX117" s="933"/>
      <c r="AY117" s="933"/>
      <c r="AZ117" s="863" t="s">
        <v>442</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414</v>
      </c>
      <c r="AB118" s="896"/>
      <c r="AC118" s="896"/>
      <c r="AD118" s="896"/>
      <c r="AE118" s="897"/>
      <c r="AF118" s="898" t="s">
        <v>415</v>
      </c>
      <c r="AG118" s="896"/>
      <c r="AH118" s="896"/>
      <c r="AI118" s="896"/>
      <c r="AJ118" s="897"/>
      <c r="AK118" s="898" t="s">
        <v>294</v>
      </c>
      <c r="AL118" s="896"/>
      <c r="AM118" s="896"/>
      <c r="AN118" s="896"/>
      <c r="AO118" s="897"/>
      <c r="AP118" s="899" t="s">
        <v>416</v>
      </c>
      <c r="AQ118" s="900"/>
      <c r="AR118" s="900"/>
      <c r="AS118" s="900"/>
      <c r="AT118" s="901"/>
      <c r="AU118" s="932"/>
      <c r="AV118" s="933"/>
      <c r="AW118" s="933"/>
      <c r="AX118" s="933"/>
      <c r="AY118" s="933"/>
      <c r="AZ118" s="838" t="s">
        <v>444</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420</v>
      </c>
      <c r="B119" s="819"/>
      <c r="C119" s="860" t="s">
        <v>421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446</v>
      </c>
      <c r="BP119" s="878"/>
      <c r="BQ119" s="879">
        <v>22090150</v>
      </c>
      <c r="BR119" s="845"/>
      <c r="BS119" s="845"/>
      <c r="BT119" s="845"/>
      <c r="BU119" s="845"/>
      <c r="BV119" s="845">
        <v>23730143</v>
      </c>
      <c r="BW119" s="845"/>
      <c r="BX119" s="845"/>
      <c r="BY119" s="845"/>
      <c r="BZ119" s="845"/>
      <c r="CA119" s="845">
        <v>25294407</v>
      </c>
      <c r="CB119" s="845"/>
      <c r="CC119" s="845"/>
      <c r="CD119" s="845"/>
      <c r="CE119" s="845"/>
      <c r="CF119" s="748"/>
      <c r="CG119" s="749"/>
      <c r="CH119" s="749"/>
      <c r="CI119" s="749"/>
      <c r="CJ119" s="834"/>
      <c r="CK119" s="928"/>
      <c r="CL119" s="823"/>
      <c r="CM119" s="838" t="s">
        <v>447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448</v>
      </c>
      <c r="AV120" s="881"/>
      <c r="AW120" s="881"/>
      <c r="AX120" s="881"/>
      <c r="AY120" s="882"/>
      <c r="AZ120" s="860" t="s">
        <v>449</v>
      </c>
      <c r="BA120" s="808"/>
      <c r="BB120" s="808"/>
      <c r="BC120" s="808"/>
      <c r="BD120" s="808"/>
      <c r="BE120" s="808"/>
      <c r="BF120" s="808"/>
      <c r="BG120" s="808"/>
      <c r="BH120" s="808"/>
      <c r="BI120" s="808"/>
      <c r="BJ120" s="808"/>
      <c r="BK120" s="808"/>
      <c r="BL120" s="808"/>
      <c r="BM120" s="808"/>
      <c r="BN120" s="808"/>
      <c r="BO120" s="808"/>
      <c r="BP120" s="809"/>
      <c r="BQ120" s="861">
        <v>8694940</v>
      </c>
      <c r="BR120" s="842"/>
      <c r="BS120" s="842"/>
      <c r="BT120" s="842"/>
      <c r="BU120" s="842"/>
      <c r="BV120" s="842">
        <v>8708955</v>
      </c>
      <c r="BW120" s="842"/>
      <c r="BX120" s="842"/>
      <c r="BY120" s="842"/>
      <c r="BZ120" s="842"/>
      <c r="CA120" s="842">
        <v>9053122</v>
      </c>
      <c r="CB120" s="842"/>
      <c r="CC120" s="842"/>
      <c r="CD120" s="842"/>
      <c r="CE120" s="842"/>
      <c r="CF120" s="866">
        <v>102</v>
      </c>
      <c r="CG120" s="867"/>
      <c r="CH120" s="867"/>
      <c r="CI120" s="867"/>
      <c r="CJ120" s="867"/>
      <c r="CK120" s="868" t="s">
        <v>450</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1248296</v>
      </c>
      <c r="DH120" s="842"/>
      <c r="DI120" s="842"/>
      <c r="DJ120" s="842"/>
      <c r="DK120" s="842"/>
      <c r="DL120" s="842">
        <v>1358976</v>
      </c>
      <c r="DM120" s="842"/>
      <c r="DN120" s="842"/>
      <c r="DO120" s="842"/>
      <c r="DP120" s="842"/>
      <c r="DQ120" s="842">
        <v>1322949</v>
      </c>
      <c r="DR120" s="842"/>
      <c r="DS120" s="842"/>
      <c r="DT120" s="842"/>
      <c r="DU120" s="842"/>
      <c r="DV120" s="843">
        <v>14.9</v>
      </c>
      <c r="DW120" s="843"/>
      <c r="DX120" s="843"/>
      <c r="DY120" s="843"/>
      <c r="DZ120" s="844"/>
    </row>
    <row r="121" spans="1:130" s="218" customFormat="1" ht="26.25" customHeight="1" x14ac:dyDescent="0.15">
      <c r="A121" s="820"/>
      <c r="B121" s="821"/>
      <c r="C121" s="863" t="s">
        <v>451</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452</v>
      </c>
      <c r="BA121" s="752"/>
      <c r="BB121" s="752"/>
      <c r="BC121" s="752"/>
      <c r="BD121" s="752"/>
      <c r="BE121" s="752"/>
      <c r="BF121" s="752"/>
      <c r="BG121" s="752"/>
      <c r="BH121" s="752"/>
      <c r="BI121" s="752"/>
      <c r="BJ121" s="752"/>
      <c r="BK121" s="752"/>
      <c r="BL121" s="752"/>
      <c r="BM121" s="752"/>
      <c r="BN121" s="752"/>
      <c r="BO121" s="752"/>
      <c r="BP121" s="753"/>
      <c r="BQ121" s="816">
        <v>535859</v>
      </c>
      <c r="BR121" s="817"/>
      <c r="BS121" s="817"/>
      <c r="BT121" s="817"/>
      <c r="BU121" s="817"/>
      <c r="BV121" s="817">
        <v>1484765</v>
      </c>
      <c r="BW121" s="817"/>
      <c r="BX121" s="817"/>
      <c r="BY121" s="817"/>
      <c r="BZ121" s="817"/>
      <c r="CA121" s="817">
        <v>3018216</v>
      </c>
      <c r="CB121" s="817"/>
      <c r="CC121" s="817"/>
      <c r="CD121" s="817"/>
      <c r="CE121" s="817"/>
      <c r="CF121" s="875">
        <v>34</v>
      </c>
      <c r="CG121" s="876"/>
      <c r="CH121" s="876"/>
      <c r="CI121" s="876"/>
      <c r="CJ121" s="876"/>
      <c r="CK121" s="869"/>
      <c r="CL121" s="855"/>
      <c r="CM121" s="855"/>
      <c r="CN121" s="855"/>
      <c r="CO121" s="856"/>
      <c r="CP121" s="835" t="s">
        <v>394</v>
      </c>
      <c r="CQ121" s="836"/>
      <c r="CR121" s="836"/>
      <c r="CS121" s="836"/>
      <c r="CT121" s="836"/>
      <c r="CU121" s="836"/>
      <c r="CV121" s="836"/>
      <c r="CW121" s="836"/>
      <c r="CX121" s="836"/>
      <c r="CY121" s="836"/>
      <c r="CZ121" s="836"/>
      <c r="DA121" s="836"/>
      <c r="DB121" s="836"/>
      <c r="DC121" s="836"/>
      <c r="DD121" s="836"/>
      <c r="DE121" s="836"/>
      <c r="DF121" s="837"/>
      <c r="DG121" s="816">
        <v>1169370</v>
      </c>
      <c r="DH121" s="817"/>
      <c r="DI121" s="817"/>
      <c r="DJ121" s="817"/>
      <c r="DK121" s="817"/>
      <c r="DL121" s="817">
        <v>1148608</v>
      </c>
      <c r="DM121" s="817"/>
      <c r="DN121" s="817"/>
      <c r="DO121" s="817"/>
      <c r="DP121" s="817"/>
      <c r="DQ121" s="817">
        <v>1175882</v>
      </c>
      <c r="DR121" s="817"/>
      <c r="DS121" s="817"/>
      <c r="DT121" s="817"/>
      <c r="DU121" s="817"/>
      <c r="DV121" s="794">
        <v>13.2</v>
      </c>
      <c r="DW121" s="794"/>
      <c r="DX121" s="794"/>
      <c r="DY121" s="794"/>
      <c r="DZ121" s="795"/>
    </row>
    <row r="122" spans="1:130" s="218" customFormat="1" ht="26.25" customHeight="1" x14ac:dyDescent="0.15">
      <c r="A122" s="820"/>
      <c r="B122" s="821"/>
      <c r="C122" s="815" t="s">
        <v>434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453</v>
      </c>
      <c r="BA122" s="839"/>
      <c r="BB122" s="839"/>
      <c r="BC122" s="839"/>
      <c r="BD122" s="839"/>
      <c r="BE122" s="839"/>
      <c r="BF122" s="839"/>
      <c r="BG122" s="839"/>
      <c r="BH122" s="839"/>
      <c r="BI122" s="839"/>
      <c r="BJ122" s="839"/>
      <c r="BK122" s="839"/>
      <c r="BL122" s="839"/>
      <c r="BM122" s="839"/>
      <c r="BN122" s="839"/>
      <c r="BO122" s="839"/>
      <c r="BP122" s="840"/>
      <c r="BQ122" s="879">
        <v>16551268</v>
      </c>
      <c r="BR122" s="845"/>
      <c r="BS122" s="845"/>
      <c r="BT122" s="845"/>
      <c r="BU122" s="845"/>
      <c r="BV122" s="845">
        <v>17050329</v>
      </c>
      <c r="BW122" s="845"/>
      <c r="BX122" s="845"/>
      <c r="BY122" s="845"/>
      <c r="BZ122" s="845"/>
      <c r="CA122" s="845">
        <v>17278016</v>
      </c>
      <c r="CB122" s="845"/>
      <c r="CC122" s="845"/>
      <c r="CD122" s="845"/>
      <c r="CE122" s="845"/>
      <c r="CF122" s="846">
        <v>194.6</v>
      </c>
      <c r="CG122" s="847"/>
      <c r="CH122" s="847"/>
      <c r="CI122" s="847"/>
      <c r="CJ122" s="847"/>
      <c r="CK122" s="869"/>
      <c r="CL122" s="855"/>
      <c r="CM122" s="855"/>
      <c r="CN122" s="855"/>
      <c r="CO122" s="856"/>
      <c r="CP122" s="835" t="s">
        <v>397</v>
      </c>
      <c r="CQ122" s="836"/>
      <c r="CR122" s="836"/>
      <c r="CS122" s="836"/>
      <c r="CT122" s="836"/>
      <c r="CU122" s="836"/>
      <c r="CV122" s="836"/>
      <c r="CW122" s="836"/>
      <c r="CX122" s="836"/>
      <c r="CY122" s="836"/>
      <c r="CZ122" s="836"/>
      <c r="DA122" s="836"/>
      <c r="DB122" s="836"/>
      <c r="DC122" s="836"/>
      <c r="DD122" s="836"/>
      <c r="DE122" s="836"/>
      <c r="DF122" s="837"/>
      <c r="DG122" s="816">
        <v>1224947</v>
      </c>
      <c r="DH122" s="817"/>
      <c r="DI122" s="817"/>
      <c r="DJ122" s="817"/>
      <c r="DK122" s="817"/>
      <c r="DL122" s="817">
        <v>1170836</v>
      </c>
      <c r="DM122" s="817"/>
      <c r="DN122" s="817"/>
      <c r="DO122" s="817"/>
      <c r="DP122" s="817"/>
      <c r="DQ122" s="817">
        <v>1089774</v>
      </c>
      <c r="DR122" s="817"/>
      <c r="DS122" s="817"/>
      <c r="DT122" s="817"/>
      <c r="DU122" s="817"/>
      <c r="DV122" s="794">
        <v>12.3</v>
      </c>
      <c r="DW122" s="794"/>
      <c r="DX122" s="794"/>
      <c r="DY122" s="794"/>
      <c r="DZ122" s="795"/>
    </row>
    <row r="123" spans="1:130" s="218" customFormat="1" ht="26.25" customHeight="1" x14ac:dyDescent="0.15">
      <c r="A123" s="820"/>
      <c r="B123" s="821"/>
      <c r="C123" s="815" t="s">
        <v>440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454</v>
      </c>
      <c r="BP123" s="878"/>
      <c r="BQ123" s="832">
        <v>25782067</v>
      </c>
      <c r="BR123" s="833"/>
      <c r="BS123" s="833"/>
      <c r="BT123" s="833"/>
      <c r="BU123" s="833"/>
      <c r="BV123" s="833">
        <v>27244049</v>
      </c>
      <c r="BW123" s="833"/>
      <c r="BX123" s="833"/>
      <c r="BY123" s="833"/>
      <c r="BZ123" s="833"/>
      <c r="CA123" s="833">
        <v>29349354</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v>271</v>
      </c>
      <c r="DH123" s="780"/>
      <c r="DI123" s="780"/>
      <c r="DJ123" s="780"/>
      <c r="DK123" s="781"/>
      <c r="DL123" s="782">
        <v>168</v>
      </c>
      <c r="DM123" s="780"/>
      <c r="DN123" s="780"/>
      <c r="DO123" s="780"/>
      <c r="DP123" s="781"/>
      <c r="DQ123" s="782">
        <v>63</v>
      </c>
      <c r="DR123" s="780"/>
      <c r="DS123" s="780"/>
      <c r="DT123" s="780"/>
      <c r="DU123" s="781"/>
      <c r="DV123" s="824">
        <v>0</v>
      </c>
      <c r="DW123" s="825"/>
      <c r="DX123" s="825"/>
      <c r="DY123" s="825"/>
      <c r="DZ123" s="826"/>
    </row>
    <row r="124" spans="1:130" s="218" customFormat="1" ht="26.25" customHeight="1" thickBot="1" x14ac:dyDescent="0.2">
      <c r="A124" s="820"/>
      <c r="B124" s="821"/>
      <c r="C124" s="815" t="s">
        <v>443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66094</v>
      </c>
      <c r="AB128" s="801"/>
      <c r="AC128" s="801"/>
      <c r="AD128" s="801"/>
      <c r="AE128" s="802"/>
      <c r="AF128" s="803">
        <v>86094</v>
      </c>
      <c r="AG128" s="801"/>
      <c r="AH128" s="801"/>
      <c r="AI128" s="801"/>
      <c r="AJ128" s="802"/>
      <c r="AK128" s="803">
        <v>86094</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13.23</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10514494</v>
      </c>
      <c r="AB129" s="780"/>
      <c r="AC129" s="780"/>
      <c r="AD129" s="780"/>
      <c r="AE129" s="781"/>
      <c r="AF129" s="782">
        <v>10572796</v>
      </c>
      <c r="AG129" s="780"/>
      <c r="AH129" s="780"/>
      <c r="AI129" s="780"/>
      <c r="AJ129" s="781"/>
      <c r="AK129" s="782">
        <v>10655278</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18.23</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1760869</v>
      </c>
      <c r="AB130" s="780"/>
      <c r="AC130" s="780"/>
      <c r="AD130" s="780"/>
      <c r="AE130" s="781"/>
      <c r="AF130" s="782">
        <v>1783441</v>
      </c>
      <c r="AG130" s="780"/>
      <c r="AH130" s="780"/>
      <c r="AI130" s="780"/>
      <c r="AJ130" s="781"/>
      <c r="AK130" s="782">
        <v>1776187</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11.7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8753625</v>
      </c>
      <c r="AB131" s="764"/>
      <c r="AC131" s="764"/>
      <c r="AD131" s="764"/>
      <c r="AE131" s="765"/>
      <c r="AF131" s="766">
        <v>8789355</v>
      </c>
      <c r="AG131" s="764"/>
      <c r="AH131" s="764"/>
      <c r="AI131" s="764"/>
      <c r="AJ131" s="765"/>
      <c r="AK131" s="766">
        <v>8879091</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12.56037356</v>
      </c>
      <c r="AB132" s="745"/>
      <c r="AC132" s="745"/>
      <c r="AD132" s="745"/>
      <c r="AE132" s="746"/>
      <c r="AF132" s="747">
        <v>11.845476720000001</v>
      </c>
      <c r="AG132" s="745"/>
      <c r="AH132" s="745"/>
      <c r="AI132" s="745"/>
      <c r="AJ132" s="746"/>
      <c r="AK132" s="747">
        <v>10.94744946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11.6</v>
      </c>
      <c r="AB133" s="724"/>
      <c r="AC133" s="724"/>
      <c r="AD133" s="724"/>
      <c r="AE133" s="725"/>
      <c r="AF133" s="723">
        <v>11.6</v>
      </c>
      <c r="AG133" s="724"/>
      <c r="AH133" s="724"/>
      <c r="AI133" s="724"/>
      <c r="AJ133" s="725"/>
      <c r="AK133" s="723">
        <v>11.7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6bJ5LYeVTV5oT55l/i6Ej4m//KblX+4+OQ7HfwUpXKNfWzGlGocRlWCv3UnJqxwxQdZ7ySZhCzARobYMe8I99g==" saltValue="eL7s3lod4XhnIQWL15I3T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y11h7XfgDizBGs+iyyobZsEUgb9Ore/n/2e4OeHjAr8weep/CKIuuq53NetOaoJuUdslp7r3UqoOt2mpBOIuwQ==" saltValue="lTQHt8e2bc18tlY3rbd2/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D/XeR+F0S/jJtWmR6RsxsBZJAIFtCB7IDX96YOzfRiZTlvNajwrVJth7/rDrgT57QJkxI4gdb1cFuniEJ02Mw==" saltValue="YPncSlyNJ2GSafsg1vzf1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488</v>
      </c>
      <c r="AL9" s="1131"/>
      <c r="AM9" s="1131"/>
      <c r="AN9" s="1132"/>
      <c r="AO9" s="269">
        <v>2777267</v>
      </c>
      <c r="AP9" s="269">
        <v>117721</v>
      </c>
      <c r="AQ9" s="270">
        <v>117270</v>
      </c>
      <c r="AR9" s="271">
        <v>0.4</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489</v>
      </c>
      <c r="AL10" s="1131"/>
      <c r="AM10" s="1131"/>
      <c r="AN10" s="1132"/>
      <c r="AO10" s="272">
        <v>512143</v>
      </c>
      <c r="AP10" s="272">
        <v>21708</v>
      </c>
      <c r="AQ10" s="273">
        <v>10490</v>
      </c>
      <c r="AR10" s="274">
        <v>106.9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490</v>
      </c>
      <c r="AL11" s="1131"/>
      <c r="AM11" s="1131"/>
      <c r="AN11" s="1132"/>
      <c r="AO11" s="272">
        <v>26788</v>
      </c>
      <c r="AP11" s="272">
        <v>1135</v>
      </c>
      <c r="AQ11" s="273">
        <v>1802</v>
      </c>
      <c r="AR11" s="274">
        <v>-37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491</v>
      </c>
      <c r="AL12" s="1131"/>
      <c r="AM12" s="1131"/>
      <c r="AN12" s="1132"/>
      <c r="AO12" s="272" t="s">
        <v>492</v>
      </c>
      <c r="AP12" s="272" t="s">
        <v>492</v>
      </c>
      <c r="AQ12" s="273">
        <v>3</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493</v>
      </c>
      <c r="AL13" s="1131"/>
      <c r="AM13" s="1131"/>
      <c r="AN13" s="1132"/>
      <c r="AO13" s="272">
        <v>158366</v>
      </c>
      <c r="AP13" s="272">
        <v>6713</v>
      </c>
      <c r="AQ13" s="273">
        <v>4482</v>
      </c>
      <c r="AR13" s="274">
        <v>49.8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494</v>
      </c>
      <c r="AL14" s="1131"/>
      <c r="AM14" s="1131"/>
      <c r="AN14" s="1132"/>
      <c r="AO14" s="272">
        <v>131567</v>
      </c>
      <c r="AP14" s="272">
        <v>5577</v>
      </c>
      <c r="AQ14" s="273">
        <v>2749</v>
      </c>
      <c r="AR14" s="274">
        <v>102.9</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495</v>
      </c>
      <c r="AL15" s="1134"/>
      <c r="AM15" s="1134"/>
      <c r="AN15" s="1135"/>
      <c r="AO15" s="272">
        <v>-156936</v>
      </c>
      <c r="AP15" s="272">
        <v>-6652</v>
      </c>
      <c r="AQ15" s="273">
        <v>-7399</v>
      </c>
      <c r="AR15" s="274">
        <v>-10.1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3449195</v>
      </c>
      <c r="AP16" s="272">
        <v>146202</v>
      </c>
      <c r="AQ16" s="273">
        <v>129397</v>
      </c>
      <c r="AR16" s="274">
        <v>13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500</v>
      </c>
      <c r="AL21" s="1137"/>
      <c r="AM21" s="1137"/>
      <c r="AN21" s="1138"/>
      <c r="AO21" s="285">
        <v>11.78</v>
      </c>
      <c r="AP21" s="286">
        <v>11.07</v>
      </c>
      <c r="AQ21" s="287">
        <v>0.71</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501</v>
      </c>
      <c r="AL22" s="1137"/>
      <c r="AM22" s="1137"/>
      <c r="AN22" s="1138"/>
      <c r="AO22" s="290">
        <v>98.6</v>
      </c>
      <c r="AP22" s="291">
        <v>97.2</v>
      </c>
      <c r="AQ22" s="292">
        <v>1.4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505</v>
      </c>
      <c r="AL32" s="1121"/>
      <c r="AM32" s="1121"/>
      <c r="AN32" s="1122"/>
      <c r="AO32" s="300">
        <v>2391124</v>
      </c>
      <c r="AP32" s="300">
        <v>101353</v>
      </c>
      <c r="AQ32" s="301">
        <v>74841</v>
      </c>
      <c r="AR32" s="302">
        <v>35.4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506</v>
      </c>
      <c r="AL33" s="1121"/>
      <c r="AM33" s="1121"/>
      <c r="AN33" s="1122"/>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507</v>
      </c>
      <c r="AL34" s="1121"/>
      <c r="AM34" s="1121"/>
      <c r="AN34" s="1122"/>
      <c r="AO34" s="300" t="s">
        <v>492</v>
      </c>
      <c r="AP34" s="300" t="s">
        <v>492</v>
      </c>
      <c r="AQ34" s="301">
        <v>1</v>
      </c>
      <c r="AR34" s="302" t="s">
        <v>492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508</v>
      </c>
      <c r="AL35" s="1121"/>
      <c r="AM35" s="1121"/>
      <c r="AN35" s="1122"/>
      <c r="AO35" s="300">
        <v>443191</v>
      </c>
      <c r="AP35" s="300">
        <v>18786</v>
      </c>
      <c r="AQ35" s="301">
        <v>16683</v>
      </c>
      <c r="AR35" s="302">
        <v>12.6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509</v>
      </c>
      <c r="AL36" s="1121"/>
      <c r="AM36" s="1121"/>
      <c r="AN36" s="1122"/>
      <c r="AO36" s="300" t="s">
        <v>492</v>
      </c>
      <c r="AP36" s="300" t="s">
        <v>492</v>
      </c>
      <c r="AQ36" s="301">
        <v>2411</v>
      </c>
      <c r="AR36" s="302" t="s">
        <v>492</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510</v>
      </c>
      <c r="AL37" s="1121"/>
      <c r="AM37" s="1121"/>
      <c r="AN37" s="1122"/>
      <c r="AO37" s="300" t="s">
        <v>492</v>
      </c>
      <c r="AP37" s="300" t="s">
        <v>492</v>
      </c>
      <c r="AQ37" s="301">
        <v>548</v>
      </c>
      <c r="AR37" s="302" t="s">
        <v>492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511</v>
      </c>
      <c r="AL38" s="1124"/>
      <c r="AM38" s="1124"/>
      <c r="AN38" s="1125"/>
      <c r="AO38" s="303" t="s">
        <v>492</v>
      </c>
      <c r="AP38" s="303" t="s">
        <v>492</v>
      </c>
      <c r="AQ38" s="304">
        <v>7</v>
      </c>
      <c r="AR38" s="292" t="s">
        <v>492</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512</v>
      </c>
      <c r="AL39" s="1124"/>
      <c r="AM39" s="1124"/>
      <c r="AN39" s="1125"/>
      <c r="AO39" s="300">
        <v>-86094</v>
      </c>
      <c r="AP39" s="300">
        <v>-3649</v>
      </c>
      <c r="AQ39" s="301">
        <v>-3756</v>
      </c>
      <c r="AR39" s="302">
        <v>-2.8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513</v>
      </c>
      <c r="AL40" s="1121"/>
      <c r="AM40" s="1121"/>
      <c r="AN40" s="1122"/>
      <c r="AO40" s="300">
        <v>-1776187</v>
      </c>
      <c r="AP40" s="300">
        <v>-75288</v>
      </c>
      <c r="AQ40" s="301">
        <v>-63247</v>
      </c>
      <c r="AR40" s="302">
        <v>19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972034</v>
      </c>
      <c r="AP41" s="300">
        <v>41202</v>
      </c>
      <c r="AQ41" s="301">
        <v>27488</v>
      </c>
      <c r="AR41" s="302">
        <v>49.9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483</v>
      </c>
      <c r="AN49" s="1115" t="s">
        <v>516</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2375560</v>
      </c>
      <c r="AN51" s="322">
        <v>90484</v>
      </c>
      <c r="AO51" s="323">
        <v>-39.700000000000003</v>
      </c>
      <c r="AP51" s="324">
        <v>92632</v>
      </c>
      <c r="AQ51" s="325">
        <v>-1.5</v>
      </c>
      <c r="AR51" s="326">
        <v>-38.200000000000003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1084613</v>
      </c>
      <c r="AN52" s="330">
        <v>41312</v>
      </c>
      <c r="AO52" s="331">
        <v>-41.4</v>
      </c>
      <c r="AP52" s="332">
        <v>47978</v>
      </c>
      <c r="AQ52" s="333">
        <v>-2</v>
      </c>
      <c r="AR52" s="334">
        <v>-39.4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3104798</v>
      </c>
      <c r="AN53" s="322">
        <v>121035</v>
      </c>
      <c r="AO53" s="323">
        <v>33.799999999999997</v>
      </c>
      <c r="AP53" s="324">
        <v>96469</v>
      </c>
      <c r="AQ53" s="325">
        <v>4.0999999999999996</v>
      </c>
      <c r="AR53" s="326">
        <v>29.7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1669725</v>
      </c>
      <c r="AN54" s="330">
        <v>65091</v>
      </c>
      <c r="AO54" s="331">
        <v>57.6</v>
      </c>
      <c r="AP54" s="332">
        <v>49775</v>
      </c>
      <c r="AQ54" s="333">
        <v>3.7</v>
      </c>
      <c r="AR54" s="334">
        <v>53.9</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2759827</v>
      </c>
      <c r="AN55" s="322">
        <v>110327</v>
      </c>
      <c r="AO55" s="323">
        <v>-8.8000000000000007</v>
      </c>
      <c r="AP55" s="324">
        <v>85743</v>
      </c>
      <c r="AQ55" s="325">
        <v>-11.1</v>
      </c>
      <c r="AR55" s="326">
        <v>2.2999999999999998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1563028</v>
      </c>
      <c r="AN56" s="330">
        <v>62484</v>
      </c>
      <c r="AO56" s="331">
        <v>-4</v>
      </c>
      <c r="AP56" s="332">
        <v>45231</v>
      </c>
      <c r="AQ56" s="333">
        <v>-9.1</v>
      </c>
      <c r="AR56" s="334">
        <v>5.0999999999999996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3419245</v>
      </c>
      <c r="AN57" s="322">
        <v>140797</v>
      </c>
      <c r="AO57" s="323">
        <v>27.6</v>
      </c>
      <c r="AP57" s="324">
        <v>92509</v>
      </c>
      <c r="AQ57" s="325">
        <v>7.9</v>
      </c>
      <c r="AR57" s="326">
        <v>19.7</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1652674</v>
      </c>
      <c r="AN58" s="330">
        <v>68053</v>
      </c>
      <c r="AO58" s="331">
        <v>8.9</v>
      </c>
      <c r="AP58" s="332">
        <v>52274</v>
      </c>
      <c r="AQ58" s="333">
        <v>15.6</v>
      </c>
      <c r="AR58" s="334">
        <v>-6.7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3575810</v>
      </c>
      <c r="AN59" s="322">
        <v>151569</v>
      </c>
      <c r="AO59" s="323">
        <v>7.7</v>
      </c>
      <c r="AP59" s="324">
        <v>98544</v>
      </c>
      <c r="AQ59" s="325">
        <v>6.5</v>
      </c>
      <c r="AR59" s="326">
        <v>1.2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1668031</v>
      </c>
      <c r="AN60" s="330">
        <v>70703</v>
      </c>
      <c r="AO60" s="331">
        <v>3.9</v>
      </c>
      <c r="AP60" s="332">
        <v>55816</v>
      </c>
      <c r="AQ60" s="333">
        <v>6.8</v>
      </c>
      <c r="AR60" s="334">
        <v>-2.9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3047048</v>
      </c>
      <c r="AN61" s="337">
        <v>122842</v>
      </c>
      <c r="AO61" s="338">
        <v>4.0999999999999996</v>
      </c>
      <c r="AP61" s="339">
        <v>93179</v>
      </c>
      <c r="AQ61" s="340">
        <v>1.2</v>
      </c>
      <c r="AR61" s="326">
        <v>2.9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1527614</v>
      </c>
      <c r="AN62" s="330">
        <v>61529</v>
      </c>
      <c r="AO62" s="331">
        <v>5</v>
      </c>
      <c r="AP62" s="332">
        <v>50215</v>
      </c>
      <c r="AQ62" s="333">
        <v>3</v>
      </c>
      <c r="AR62" s="334">
        <v>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rhlLvfBPBLbdLSELmdoD+CCGiEEA7vGoFJ0CK3elYUaAIe4CjRZU9i9rqH0bKqgo9bHhVqh1Pyp1JAejif6EBw==" saltValue="4esKHSRcHvslI+HWQ5yIp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1" spans="125:125" ht="13.5" hidden="1" customHeight="1" x14ac:dyDescent="0.15">
      <c r="DU121" s="247"/>
    </row>
  </sheetData>
  <sheetProtection algorithmName="SHA-512" hashValue="RcoJAJSgXHrXOlivGvTRqn89Q9JzM5CCxQqIC88Oto3V0N0mgZJz3JzhazKE4ZXNqk5ep1LunKLZg7A0zuLymg==" saltValue="iGWXXvqrI8Ec57s4ic8n8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Y3t9vSU9504s17La8l1w+a5hgrIus95p6UpahtsBYp6btyQtaY/vDgj+EO/sIs5RyIsxK9f8LoaiVN00kMbFMQ==" saltValue="/Fhg+acEoosB9gx2/trmT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26.18</v>
      </c>
      <c r="G47" s="12">
        <v>33.25</v>
      </c>
      <c r="H47" s="12">
        <v>38.67</v>
      </c>
      <c r="I47" s="12">
        <v>39.33</v>
      </c>
      <c r="J47" s="13">
        <v>39.06</v>
      </c>
    </row>
    <row r="48" spans="2:10" ht="57.75" customHeight="1" x14ac:dyDescent="0.15">
      <c r="B48" s="14"/>
      <c r="C48" s="1141" t="s">
        <v>4</v>
      </c>
      <c r="D48" s="1141"/>
      <c r="E48" s="1142"/>
      <c r="F48" s="15">
        <v>7.78</v>
      </c>
      <c r="G48" s="16">
        <v>8.8699999999999992</v>
      </c>
      <c r="H48" s="16">
        <v>9.65</v>
      </c>
      <c r="I48" s="16">
        <v>8.41</v>
      </c>
      <c r="J48" s="17">
        <v>6.83</v>
      </c>
    </row>
    <row r="49" spans="2:10" ht="57.75" customHeight="1" thickBot="1" x14ac:dyDescent="0.2">
      <c r="B49" s="18"/>
      <c r="C49" s="1143" t="s">
        <v>5</v>
      </c>
      <c r="D49" s="1143"/>
      <c r="E49" s="1144"/>
      <c r="F49" s="19" t="s">
        <v>535</v>
      </c>
      <c r="G49" s="20">
        <v>9.8000000000000007</v>
      </c>
      <c r="H49" s="20">
        <v>5.13</v>
      </c>
      <c r="I49" s="20" t="s">
        <v>536</v>
      </c>
      <c r="J49" s="21" t="s">
        <v>537</v>
      </c>
    </row>
    <row r="50" spans="2:10" x14ac:dyDescent="0.15"/>
  </sheetData>
  <sheetProtection algorithmName="SHA-512" hashValue="0frsFZeVYYA5ZTriDabF3+JFNlD95bUamky2LFGz8JmDF5jtn9F0uj0qI2onbq4DobnCH1EaM2uHXgHr8j23UA==" saltValue="qc8ws2siLFZkwfx+mA0P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謙吉</cp:lastModifiedBy>
  <cp:lastPrinted>2026-03-12T02:25:14Z</cp:lastPrinted>
  <dcterms:created xsi:type="dcterms:W3CDTF">2026-02-23T09:30:58Z</dcterms:created>
  <dcterms:modified xsi:type="dcterms:W3CDTF">2026-03-16T04:54:04Z</dcterms:modified>
  <cp:category/>
</cp:coreProperties>
</file>