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01 財政係\Ｒ３\15 公営企業\【照会】\220106_【県市町村課】（照会）公営企業に係る経営比較分析表（令和2年度決算）の分析等について\04_県回答\"/>
    </mc:Choice>
  </mc:AlternateContent>
  <workbookProtection workbookAlgorithmName="SHA-512" workbookHashValue="qCyvoVpkGkAOalIr5JnZLjoXgrogxC6Tcp/0fotrKjYwIx6EkTlNMToNB0Tkz8qJScQi5zwgy0ZYtSZAC/mh8Q==" workbookSaltValue="PM1RWf44HWFGHTyy9xVs9g==" workbookSpinCount="100000" lockStructure="1"/>
  <bookViews>
    <workbookView xWindow="0" yWindow="0" windowWidth="15360" windowHeight="763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10" i="4"/>
  <c r="BB8" i="4"/>
  <c r="AT8" i="4"/>
  <c r="AL8" i="4"/>
  <c r="AD8" i="4"/>
  <c r="W8" i="4"/>
  <c r="P8" i="4"/>
  <c r="I8" i="4"/>
  <c r="B8" i="4"/>
  <c r="B6" i="4"/>
</calcChain>
</file>

<file path=xl/sharedStrings.xml><?xml version="1.0" encoding="utf-8"?>
<sst xmlns="http://schemas.openxmlformats.org/spreadsheetml/2006/main" count="228" uniqueCount="113">
  <si>
    <t>経営比較分析表（令和2年度決算）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</si>
  <si>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</si>
  <si>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</si>
  <si>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</si>
  <si>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</si>
  <si>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</si>
  <si>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</si>
  <si>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</si>
  <si>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</si>
  <si>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</si>
  <si>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</si>
  <si>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</si>
  <si>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</si>
  <si>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</si>
  <si>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</si>
  <si>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</si>
  <si>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</si>
  <si>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</si>
  <si>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</si>
  <si>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</si>
  <si>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</si>
  <si>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</si>
  <si>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</si>
  <si>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</si>
  <si>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</si>
  <si>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</si>
  <si>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</si>
  <si>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</si>
  <si>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</si>
  <si>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</si>
  <si>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</si>
  <si>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</si>
  <si>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</si>
  <si>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</si>
  <si>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</si>
  <si>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</si>
  <si>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</si>
  <si>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</si>
  <si>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</si>
  <si>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</si>
  <si>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</si>
  <si>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</si>
  <si>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</si>
  <si>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</si>
  <si>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</si>
  <si>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</si>
  <si>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</si>
  <si>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</si>
  <si>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</si>
  <si>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</si>
  <si>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</si>
  <si>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</si>
  <si>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</si>
  <si>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</si>
  <si>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</si>
  <si>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</si>
  <si>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</si>
  <si>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</si>
  <si>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</si>
  <si>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</si>
  <si>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</si>
  <si>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</si>
  <si>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</si>
  <si>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</si>
  <si>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</si>
  <si>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</si>
  <si>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</si>
  <si>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</si>
  <si>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</si>
  <si>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</si>
  <si>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</si>
  <si>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</si>
  <si>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</si>
  <si>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</si>
  <si>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</si>
  <si>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</si>
  <si>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</si>
  <si>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</si>
  <si>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</si>
  <si>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</si>
  <si>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</si>
  <si>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</si>
  <si>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</si>
  <si>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</si>
  <si>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</si>
  <si>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</si>
  <si>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</si>
  <si>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</si>
  <si>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</si>
  <si>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</si>
  <si>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</si>
  <si>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</si>
  <si>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</si>
  <si>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熊本県　上天草市</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</si>
  <si>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</si>
  <si>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</si>
  <si>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</si>
  <si>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</si>
  <si>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</si>
  <si>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</si>
  <si>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</si>
  <si>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</si>
  <si>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</si>
  <si>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</si>
  <si>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</si>
  <si>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</si>
  <si>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</si>
  <si>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</si>
  <si>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</si>
  <si>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</si>
  <si>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経常収支比率について、当年度及び過去５年間において、単年度収支が黒字であることを示す100％を超え、累積欠損金比率も０％であり、支払能力を示す流動比率も類似団体及び全国平均と比較し高い値を示していることから、比較的安定した経営状態であると考えられる。
　債務残高については、直近で浄水場や配水池の改築事業を行ったことにより高い値を示しているが、徐々に減額している状況にある。
　料金回収率については、類似団体等と比較して低く、給水原価については、類似団体等と比較して高額となっているが、これは、当市が地理的な条件により水源が乏しい地域で、他の地域からの受水で賄っている状況であることから、総費用のうち受水費が大きな割合を占め、大きな負担となっている等の理由によるものである。しかし、当市は高料金対策の地域に該当し、国が示す繰出基準に基づき一般会計からの基準内繰出金を受けることで、収益を確保できている状況にある。なお、令和元年10月に、これまで地域ごとに異なっていた料金を統一したことから、給水収益の増加が見込まれ、料金回収率は一定の改善が図られるものと考えられる。
　施設利用率については、年々低下してきているが、類似団体等と比較して高い値を示しており、施設を有効活用できているところである。
　有収率については、漏水調査の実施や老朽化した配水管の更新事業等により徐々に回復をしている状況であるが、類似団体等と比較し低い値を示しており、更なる改善を図る必要がある。</t>
    <rPh sb="362" eb="364">
      <t>クリダ</t>
    </rPh>
    <phoneticPr fontId="4"/>
  </si>
  <si>
    <t>　平成16年の４町合併による上天草市の誕生以降、旧町ごとに異なっていた水道料金を、令和元年10月に統一したことにより、給水収益の増加が見込まれることから、料金回収率等の改善が図られるものと考えられる。
　しかし、当市は他地域からの受水により賄っている状況で、供給団体の料金値上げにより、給水原価の上昇が予想され、経営の更なる改善を図るためには、更なる料金の改定が必要であると考えられる。
　また、高度成長期に整備を行った管路等が耐用年数を迎えてきており、計画的に老朽化した送・配水管の更新を進めて、有収率の向上及び管路の耐震化等を進めていく必要がある。
　なお、経営戦略については、平成29年３月に策定済みである。</t>
    <phoneticPr fontId="4"/>
  </si>
  <si>
    <t>　有形固定資産減価償却率が類似団体等と比較して高い値を示し、年々数値が上昇していることから、法定耐用年数を迎える資産が多くなっていることを表しており、今後、計画的に老朽資産の更新を図っていく必要がある。
　管路経年化率については、類似団体や全国平均より高い値を示しているが、高度成長期に大規模整備を行った管路等が耐用年数を迎えてきていることによるものである。
　管路更新率は、配水施設等の整備等を行ったため低下した。これまで以上に管路等の更新を行っていき、管路更新率の改善を図っていく必要がある。</t>
    <rPh sb="120" eb="122">
      <t>ゼンコク</t>
    </rPh>
    <rPh sb="122" eb="124">
      <t>ヘイキン</t>
    </rPh>
    <rPh sb="126" eb="127">
      <t>タカ</t>
    </rPh>
    <rPh sb="128" eb="129">
      <t>アタイ</t>
    </rPh>
    <rPh sb="188" eb="190">
      <t>ハイスイ</t>
    </rPh>
    <rPh sb="190" eb="192">
      <t>シセツ</t>
    </rPh>
    <rPh sb="192" eb="193">
      <t>トウ</t>
    </rPh>
    <rPh sb="194" eb="196">
      <t>セイビ</t>
    </rPh>
    <rPh sb="196" eb="197">
      <t>トウ</t>
    </rPh>
    <rPh sb="198" eb="199">
      <t>オコナ</t>
    </rPh>
    <rPh sb="203" eb="205">
      <t>テイカ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</si>
</sst>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c:v>0.48</c:v>
                </c:pt>
                <c:pt idx="1">
                  <c:v>0.09</c:v>
                </c:pt>
                <c:pt idx="2">
                  <c:v>0.35</c:v>
                </c:pt>
                <c:pt idx="3">
                  <c:v>0.83</c:v>
                </c:pt>
                <c:pt idx="4">
                  <c:v>0.31</c:v>
                </c:pt>
              </c:numCache>
            </c:numRef>
          </c:val>
          <c:extLst>
            <c:ext xmlns:c16="http://schemas.microsoft.com/office/drawing/2014/chart" uri="{C3380CC4-5D6E-409C-BE32-E72D297353CC}">
              <c16:uniqueId val="{00000000-6ADC-4FAA-AE1D-F17E15790DC7}"/>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0.71</c:v>
                </c:pt>
                <c:pt idx="1">
                  <c:v>0.54</c:v>
                </c:pt>
                <c:pt idx="2">
                  <c:v>0.5</c:v>
                </c:pt>
                <c:pt idx="3">
                  <c:v>0.52</c:v>
                </c:pt>
                <c:pt idx="4">
                  <c:v>0.53</c:v>
                </c:pt>
              </c:numCache>
            </c:numRef>
          </c:val>
          <c:smooth val="0"/>
          <c:extLst>
            <c:ext xmlns:c16="http://schemas.microsoft.com/office/drawing/2014/chart" uri="{C3380CC4-5D6E-409C-BE32-E72D297353CC}">
              <c16:uniqueId val="{00000001-6ADC-4FAA-AE1D-F17E15790DC7}"/>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66.680000000000007</c:v>
                </c:pt>
                <c:pt idx="1">
                  <c:v>66.33</c:v>
                </c:pt>
                <c:pt idx="2">
                  <c:v>65.2</c:v>
                </c:pt>
                <c:pt idx="3">
                  <c:v>64.459999999999994</c:v>
                </c:pt>
                <c:pt idx="4">
                  <c:v>62.64</c:v>
                </c:pt>
              </c:numCache>
            </c:numRef>
          </c:val>
          <c:extLst>
            <c:ext xmlns:c16="http://schemas.microsoft.com/office/drawing/2014/chart" uri="{C3380CC4-5D6E-409C-BE32-E72D297353CC}">
              <c16:uniqueId val="{00000000-5497-4424-8ADD-E82B50C1775D}"/>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54.92</c:v>
                </c:pt>
                <c:pt idx="1">
                  <c:v>55.63</c:v>
                </c:pt>
                <c:pt idx="2">
                  <c:v>55.03</c:v>
                </c:pt>
                <c:pt idx="3">
                  <c:v>55.14</c:v>
                </c:pt>
                <c:pt idx="4">
                  <c:v>55.89</c:v>
                </c:pt>
              </c:numCache>
            </c:numRef>
          </c:val>
          <c:smooth val="0"/>
          <c:extLst>
            <c:ext xmlns:c16="http://schemas.microsoft.com/office/drawing/2014/chart" uri="{C3380CC4-5D6E-409C-BE32-E72D297353CC}">
              <c16:uniqueId val="{00000001-5497-4424-8ADD-E82B50C1775D}"/>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77.900000000000006</c:v>
                </c:pt>
                <c:pt idx="1">
                  <c:v>77.92</c:v>
                </c:pt>
                <c:pt idx="2">
                  <c:v>78.27</c:v>
                </c:pt>
                <c:pt idx="3">
                  <c:v>78.349999999999994</c:v>
                </c:pt>
                <c:pt idx="4">
                  <c:v>78.400000000000006</c:v>
                </c:pt>
              </c:numCache>
            </c:numRef>
          </c:val>
          <c:extLst>
            <c:ext xmlns:c16="http://schemas.microsoft.com/office/drawing/2014/chart" uri="{C3380CC4-5D6E-409C-BE32-E72D297353CC}">
              <c16:uniqueId val="{00000000-8375-4005-814B-A3EE67C97950}"/>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82.66</c:v>
                </c:pt>
                <c:pt idx="1">
                  <c:v>82.04</c:v>
                </c:pt>
                <c:pt idx="2">
                  <c:v>81.900000000000006</c:v>
                </c:pt>
                <c:pt idx="3">
                  <c:v>81.39</c:v>
                </c:pt>
                <c:pt idx="4">
                  <c:v>81.27</c:v>
                </c:pt>
              </c:numCache>
            </c:numRef>
          </c:val>
          <c:smooth val="0"/>
          <c:extLst>
            <c:ext xmlns:c16="http://schemas.microsoft.com/office/drawing/2014/chart" uri="{C3380CC4-5D6E-409C-BE32-E72D297353CC}">
              <c16:uniqueId val="{00000001-8375-4005-814B-A3EE67C97950}"/>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111.26</c:v>
                </c:pt>
                <c:pt idx="1">
                  <c:v>109.34</c:v>
                </c:pt>
                <c:pt idx="2">
                  <c:v>108.26</c:v>
                </c:pt>
                <c:pt idx="3">
                  <c:v>111.25</c:v>
                </c:pt>
                <c:pt idx="4">
                  <c:v>106.28</c:v>
                </c:pt>
              </c:numCache>
            </c:numRef>
          </c:val>
          <c:extLst>
            <c:ext xmlns:c16="http://schemas.microsoft.com/office/drawing/2014/chart" uri="{C3380CC4-5D6E-409C-BE32-E72D297353CC}">
              <c16:uniqueId val="{00000000-9440-4258-852E-923DF868D74E}"/>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111.71</c:v>
                </c:pt>
                <c:pt idx="1">
                  <c:v>110.05</c:v>
                </c:pt>
                <c:pt idx="2">
                  <c:v>108.87</c:v>
                </c:pt>
                <c:pt idx="3">
                  <c:v>108.61</c:v>
                </c:pt>
                <c:pt idx="4">
                  <c:v>108.35</c:v>
                </c:pt>
              </c:numCache>
            </c:numRef>
          </c:val>
          <c:smooth val="0"/>
          <c:extLst>
            <c:ext xmlns:c16="http://schemas.microsoft.com/office/drawing/2014/chart" uri="{C3380CC4-5D6E-409C-BE32-E72D297353CC}">
              <c16:uniqueId val="{00000001-9440-4258-852E-923DF868D74E}"/>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58.34</c:v>
                </c:pt>
                <c:pt idx="1">
                  <c:v>60.31</c:v>
                </c:pt>
                <c:pt idx="2">
                  <c:v>61.32</c:v>
                </c:pt>
                <c:pt idx="3">
                  <c:v>62.26</c:v>
                </c:pt>
                <c:pt idx="4">
                  <c:v>62.56</c:v>
                </c:pt>
              </c:numCache>
            </c:numRef>
          </c:val>
          <c:extLst>
            <c:ext xmlns:c16="http://schemas.microsoft.com/office/drawing/2014/chart" uri="{C3380CC4-5D6E-409C-BE32-E72D297353CC}">
              <c16:uniqueId val="{00000000-0DB0-4866-8187-7D1CB1095143}"/>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48.49</c:v>
                </c:pt>
                <c:pt idx="1">
                  <c:v>48.05</c:v>
                </c:pt>
                <c:pt idx="2">
                  <c:v>48.87</c:v>
                </c:pt>
                <c:pt idx="3">
                  <c:v>49.92</c:v>
                </c:pt>
                <c:pt idx="4">
                  <c:v>50.63</c:v>
                </c:pt>
              </c:numCache>
            </c:numRef>
          </c:val>
          <c:smooth val="0"/>
          <c:extLst>
            <c:ext xmlns:c16="http://schemas.microsoft.com/office/drawing/2014/chart" uri="{C3380CC4-5D6E-409C-BE32-E72D297353CC}">
              <c16:uniqueId val="{00000001-0DB0-4866-8187-7D1CB1095143}"/>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c:v>0.14000000000000001</c:v>
                </c:pt>
                <c:pt idx="1">
                  <c:v>32.15</c:v>
                </c:pt>
                <c:pt idx="2">
                  <c:v>14.4</c:v>
                </c:pt>
                <c:pt idx="3">
                  <c:v>22.16</c:v>
                </c:pt>
                <c:pt idx="4">
                  <c:v>21.85</c:v>
                </c:pt>
              </c:numCache>
            </c:numRef>
          </c:val>
          <c:extLst>
            <c:ext xmlns:c16="http://schemas.microsoft.com/office/drawing/2014/chart" uri="{C3380CC4-5D6E-409C-BE32-E72D297353CC}">
              <c16:uniqueId val="{00000000-ED4F-4A76-A3FD-1A194A9C6F8B}"/>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12.79</c:v>
                </c:pt>
                <c:pt idx="1">
                  <c:v>13.39</c:v>
                </c:pt>
                <c:pt idx="2">
                  <c:v>14.85</c:v>
                </c:pt>
                <c:pt idx="3">
                  <c:v>16.88</c:v>
                </c:pt>
                <c:pt idx="4">
                  <c:v>18.28</c:v>
                </c:pt>
              </c:numCache>
            </c:numRef>
          </c:val>
          <c:smooth val="0"/>
          <c:extLst>
            <c:ext xmlns:c16="http://schemas.microsoft.com/office/drawing/2014/chart" uri="{C3380CC4-5D6E-409C-BE32-E72D297353CC}">
              <c16:uniqueId val="{00000001-ED4F-4A76-A3FD-1A194A9C6F8B}"/>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DB8-4BFD-AB34-6C8F8CB41057}"/>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1.72</c:v>
                </c:pt>
                <c:pt idx="1">
                  <c:v>2.64</c:v>
                </c:pt>
                <c:pt idx="2">
                  <c:v>3.16</c:v>
                </c:pt>
                <c:pt idx="3">
                  <c:v>3.59</c:v>
                </c:pt>
                <c:pt idx="4">
                  <c:v>3.98</c:v>
                </c:pt>
              </c:numCache>
            </c:numRef>
          </c:val>
          <c:smooth val="0"/>
          <c:extLst>
            <c:ext xmlns:c16="http://schemas.microsoft.com/office/drawing/2014/chart" uri="{C3380CC4-5D6E-409C-BE32-E72D297353CC}">
              <c16:uniqueId val="{00000001-9DB8-4BFD-AB34-6C8F8CB41057}"/>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424.09</c:v>
                </c:pt>
                <c:pt idx="1">
                  <c:v>449.82</c:v>
                </c:pt>
                <c:pt idx="2">
                  <c:v>462.92</c:v>
                </c:pt>
                <c:pt idx="3">
                  <c:v>433.61</c:v>
                </c:pt>
                <c:pt idx="4">
                  <c:v>489.2</c:v>
                </c:pt>
              </c:numCache>
            </c:numRef>
          </c:val>
          <c:extLst>
            <c:ext xmlns:c16="http://schemas.microsoft.com/office/drawing/2014/chart" uri="{C3380CC4-5D6E-409C-BE32-E72D297353CC}">
              <c16:uniqueId val="{00000000-C8FE-4B0C-8B33-711784F96119}"/>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384.34</c:v>
                </c:pt>
                <c:pt idx="1">
                  <c:v>359.47</c:v>
                </c:pt>
                <c:pt idx="2">
                  <c:v>369.69</c:v>
                </c:pt>
                <c:pt idx="3">
                  <c:v>379.08</c:v>
                </c:pt>
                <c:pt idx="4">
                  <c:v>367.55</c:v>
                </c:pt>
              </c:numCache>
            </c:numRef>
          </c:val>
          <c:smooth val="0"/>
          <c:extLst>
            <c:ext xmlns:c16="http://schemas.microsoft.com/office/drawing/2014/chart" uri="{C3380CC4-5D6E-409C-BE32-E72D297353CC}">
              <c16:uniqueId val="{00000001-C8FE-4B0C-8B33-711784F96119}"/>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454.44</c:v>
                </c:pt>
                <c:pt idx="1">
                  <c:v>429.83</c:v>
                </c:pt>
                <c:pt idx="2">
                  <c:v>417.09</c:v>
                </c:pt>
                <c:pt idx="3">
                  <c:v>388.65</c:v>
                </c:pt>
                <c:pt idx="4">
                  <c:v>374.74</c:v>
                </c:pt>
              </c:numCache>
            </c:numRef>
          </c:val>
          <c:extLst>
            <c:ext xmlns:c16="http://schemas.microsoft.com/office/drawing/2014/chart" uri="{C3380CC4-5D6E-409C-BE32-E72D297353CC}">
              <c16:uniqueId val="{00000000-3079-4690-8DBE-8CDFCEA0A97D}"/>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380.58</c:v>
                </c:pt>
                <c:pt idx="1">
                  <c:v>401.79</c:v>
                </c:pt>
                <c:pt idx="2">
                  <c:v>402.99</c:v>
                </c:pt>
                <c:pt idx="3">
                  <c:v>398.98</c:v>
                </c:pt>
                <c:pt idx="4">
                  <c:v>418.68</c:v>
                </c:pt>
              </c:numCache>
            </c:numRef>
          </c:val>
          <c:smooth val="0"/>
          <c:extLst>
            <c:ext xmlns:c16="http://schemas.microsoft.com/office/drawing/2014/chart" uri="{C3380CC4-5D6E-409C-BE32-E72D297353CC}">
              <c16:uniqueId val="{00000001-3079-4690-8DBE-8CDFCEA0A97D}"/>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85.52</c:v>
                </c:pt>
                <c:pt idx="1">
                  <c:v>83.38</c:v>
                </c:pt>
                <c:pt idx="2">
                  <c:v>83</c:v>
                </c:pt>
                <c:pt idx="3">
                  <c:v>85.99</c:v>
                </c:pt>
                <c:pt idx="4">
                  <c:v>81.69</c:v>
                </c:pt>
              </c:numCache>
            </c:numRef>
          </c:val>
          <c:extLst>
            <c:ext xmlns:c16="http://schemas.microsoft.com/office/drawing/2014/chart" uri="{C3380CC4-5D6E-409C-BE32-E72D297353CC}">
              <c16:uniqueId val="{00000000-1360-4CCC-9ACC-71FEC2F7D39B}"/>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102.38</c:v>
                </c:pt>
                <c:pt idx="1">
                  <c:v>100.12</c:v>
                </c:pt>
                <c:pt idx="2">
                  <c:v>98.66</c:v>
                </c:pt>
                <c:pt idx="3">
                  <c:v>98.64</c:v>
                </c:pt>
                <c:pt idx="4">
                  <c:v>94.78</c:v>
                </c:pt>
              </c:numCache>
            </c:numRef>
          </c:val>
          <c:smooth val="0"/>
          <c:extLst>
            <c:ext xmlns:c16="http://schemas.microsoft.com/office/drawing/2014/chart" uri="{C3380CC4-5D6E-409C-BE32-E72D297353CC}">
              <c16:uniqueId val="{00000001-1360-4CCC-9ACC-71FEC2F7D39B}"/>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339.67</c:v>
                </c:pt>
                <c:pt idx="1">
                  <c:v>348.62</c:v>
                </c:pt>
                <c:pt idx="2">
                  <c:v>351.46</c:v>
                </c:pt>
                <c:pt idx="3">
                  <c:v>345.88</c:v>
                </c:pt>
                <c:pt idx="4">
                  <c:v>376.24</c:v>
                </c:pt>
              </c:numCache>
            </c:numRef>
          </c:val>
          <c:extLst>
            <c:ext xmlns:c16="http://schemas.microsoft.com/office/drawing/2014/chart" uri="{C3380CC4-5D6E-409C-BE32-E72D297353CC}">
              <c16:uniqueId val="{00000000-E571-46FB-9A4A-B37C8B5F5AE9}"/>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168.67</c:v>
                </c:pt>
                <c:pt idx="1">
                  <c:v>174.97</c:v>
                </c:pt>
                <c:pt idx="2">
                  <c:v>178.59</c:v>
                </c:pt>
                <c:pt idx="3">
                  <c:v>178.92</c:v>
                </c:pt>
                <c:pt idx="4">
                  <c:v>181.3</c:v>
                </c:pt>
              </c:numCache>
            </c:numRef>
          </c:val>
          <c:smooth val="0"/>
          <c:extLst>
            <c:ext xmlns:c16="http://schemas.microsoft.com/office/drawing/2014/chart" uri="{C3380CC4-5D6E-409C-BE32-E72D297353CC}">
              <c16:uniqueId val="{00000001-E571-46FB-9A4A-B37C8B5F5AE9}"/>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【260.31】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【275.67】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【166.40】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【50.19】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【20.63】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N37"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15">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15">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5" t="str">
        <f>データ!H6</f>
        <v>熊本県　上天草市</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6"/>
      <c r="AE6" s="86"/>
      <c r="AF6" s="86"/>
      <c r="AG6" s="8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4"/>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3"/>
      <c r="BK7" s="3"/>
      <c r="BL7" s="5" t="s">
        <v>9</v>
      </c>
      <c r="BM7" s="6"/>
      <c r="BN7" s="6"/>
      <c r="BO7" s="6"/>
      <c r="BP7" s="6"/>
      <c r="BQ7" s="6"/>
      <c r="BR7" s="6"/>
      <c r="BS7" s="6"/>
      <c r="BT7" s="6"/>
      <c r="BU7" s="6"/>
      <c r="BV7" s="6"/>
      <c r="BW7" s="6"/>
      <c r="BX7" s="6"/>
      <c r="BY7" s="7"/>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A6</v>
      </c>
      <c r="X8" s="83"/>
      <c r="Y8" s="83"/>
      <c r="Z8" s="83"/>
      <c r="AA8" s="83"/>
      <c r="AB8" s="83"/>
      <c r="AC8" s="83"/>
      <c r="AD8" s="83" t="str">
        <f>データ!$M$6</f>
        <v>非設置</v>
      </c>
      <c r="AE8" s="83"/>
      <c r="AF8" s="83"/>
      <c r="AG8" s="83"/>
      <c r="AH8" s="83"/>
      <c r="AI8" s="83"/>
      <c r="AJ8" s="83"/>
      <c r="AK8" s="4"/>
      <c r="AL8" s="71">
        <f>データ!$R$6</f>
        <v>26254</v>
      </c>
      <c r="AM8" s="71"/>
      <c r="AN8" s="71"/>
      <c r="AO8" s="71"/>
      <c r="AP8" s="71"/>
      <c r="AQ8" s="71"/>
      <c r="AR8" s="71"/>
      <c r="AS8" s="71"/>
      <c r="AT8" s="67">
        <f>データ!$S$6</f>
        <v>126.94</v>
      </c>
      <c r="AU8" s="68"/>
      <c r="AV8" s="68"/>
      <c r="AW8" s="68"/>
      <c r="AX8" s="68"/>
      <c r="AY8" s="68"/>
      <c r="AZ8" s="68"/>
      <c r="BA8" s="68"/>
      <c r="BB8" s="70">
        <f>データ!$T$6</f>
        <v>206.82</v>
      </c>
      <c r="BC8" s="70"/>
      <c r="BD8" s="70"/>
      <c r="BE8" s="70"/>
      <c r="BF8" s="70"/>
      <c r="BG8" s="70"/>
      <c r="BH8" s="70"/>
      <c r="BI8" s="70"/>
      <c r="BJ8" s="3"/>
      <c r="BK8" s="3"/>
      <c r="BL8" s="74" t="s">
        <v>10</v>
      </c>
      <c r="BM8" s="75"/>
      <c r="BN8" s="8" t="s">
        <v>11</v>
      </c>
      <c r="BO8" s="9"/>
      <c r="BP8" s="9"/>
      <c r="BQ8" s="9"/>
      <c r="BR8" s="9"/>
      <c r="BS8" s="9"/>
      <c r="BT8" s="9"/>
      <c r="BU8" s="9"/>
      <c r="BV8" s="9"/>
      <c r="BW8" s="9"/>
      <c r="BX8" s="9"/>
      <c r="BY8" s="10"/>
    </row>
    <row r="9" spans="1:78" ht="18.75" customHeight="1" x14ac:dyDescent="0.15">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4"/>
      <c r="AI9" s="4"/>
      <c r="AJ9" s="4"/>
      <c r="AK9" s="4"/>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3"/>
      <c r="BK9" s="3"/>
      <c r="BL9" s="65" t="s">
        <v>19</v>
      </c>
      <c r="BM9" s="66"/>
      <c r="BN9" s="11" t="s">
        <v>20</v>
      </c>
      <c r="BO9" s="12"/>
      <c r="BP9" s="12"/>
      <c r="BQ9" s="12"/>
      <c r="BR9" s="12"/>
      <c r="BS9" s="12"/>
      <c r="BT9" s="12"/>
      <c r="BU9" s="12"/>
      <c r="BV9" s="12"/>
      <c r="BW9" s="12"/>
      <c r="BX9" s="12"/>
      <c r="BY9" s="13"/>
    </row>
    <row r="10" spans="1:78" ht="18.75" customHeight="1" x14ac:dyDescent="0.15">
      <c r="A10" s="2"/>
      <c r="B10" s="67" t="str">
        <f>データ!$N$6</f>
        <v>-</v>
      </c>
      <c r="C10" s="68"/>
      <c r="D10" s="68"/>
      <c r="E10" s="68"/>
      <c r="F10" s="68"/>
      <c r="G10" s="68"/>
      <c r="H10" s="68"/>
      <c r="I10" s="67">
        <f>データ!$O$6</f>
        <v>62.96</v>
      </c>
      <c r="J10" s="68"/>
      <c r="K10" s="68"/>
      <c r="L10" s="68"/>
      <c r="M10" s="68"/>
      <c r="N10" s="68"/>
      <c r="O10" s="69"/>
      <c r="P10" s="70">
        <f>データ!$P$6</f>
        <v>92.45</v>
      </c>
      <c r="Q10" s="70"/>
      <c r="R10" s="70"/>
      <c r="S10" s="70"/>
      <c r="T10" s="70"/>
      <c r="U10" s="70"/>
      <c r="V10" s="70"/>
      <c r="W10" s="71">
        <f>データ!$Q$6</f>
        <v>6380</v>
      </c>
      <c r="X10" s="71"/>
      <c r="Y10" s="71"/>
      <c r="Z10" s="71"/>
      <c r="AA10" s="71"/>
      <c r="AB10" s="71"/>
      <c r="AC10" s="71"/>
      <c r="AD10" s="2"/>
      <c r="AE10" s="2"/>
      <c r="AF10" s="2"/>
      <c r="AG10" s="2"/>
      <c r="AH10" s="4"/>
      <c r="AI10" s="4"/>
      <c r="AJ10" s="4"/>
      <c r="AK10" s="4"/>
      <c r="AL10" s="71">
        <f>データ!$U$6</f>
        <v>24030</v>
      </c>
      <c r="AM10" s="71"/>
      <c r="AN10" s="71"/>
      <c r="AO10" s="71"/>
      <c r="AP10" s="71"/>
      <c r="AQ10" s="71"/>
      <c r="AR10" s="71"/>
      <c r="AS10" s="71"/>
      <c r="AT10" s="67">
        <f>データ!$V$6</f>
        <v>126.12</v>
      </c>
      <c r="AU10" s="68"/>
      <c r="AV10" s="68"/>
      <c r="AW10" s="68"/>
      <c r="AX10" s="68"/>
      <c r="AY10" s="68"/>
      <c r="AZ10" s="68"/>
      <c r="BA10" s="68"/>
      <c r="BB10" s="70">
        <f>データ!$W$6</f>
        <v>190.53</v>
      </c>
      <c r="BC10" s="70"/>
      <c r="BD10" s="70"/>
      <c r="BE10" s="70"/>
      <c r="BF10" s="70"/>
      <c r="BG10" s="70"/>
      <c r="BH10" s="70"/>
      <c r="BI10" s="70"/>
      <c r="BJ10" s="2"/>
      <c r="BK10" s="2"/>
      <c r="BL10" s="72" t="s">
        <v>21</v>
      </c>
      <c r="BM10" s="73"/>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1" t="s">
        <v>110</v>
      </c>
      <c r="BM16" s="52"/>
      <c r="BN16" s="52"/>
      <c r="BO16" s="52"/>
      <c r="BP16" s="52"/>
      <c r="BQ16" s="52"/>
      <c r="BR16" s="52"/>
      <c r="BS16" s="52"/>
      <c r="BT16" s="52"/>
      <c r="BU16" s="52"/>
      <c r="BV16" s="52"/>
      <c r="BW16" s="52"/>
      <c r="BX16" s="52"/>
      <c r="BY16" s="52"/>
      <c r="BZ16" s="53"/>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1"/>
      <c r="BM17" s="52"/>
      <c r="BN17" s="52"/>
      <c r="BO17" s="52"/>
      <c r="BP17" s="52"/>
      <c r="BQ17" s="52"/>
      <c r="BR17" s="52"/>
      <c r="BS17" s="52"/>
      <c r="BT17" s="52"/>
      <c r="BU17" s="52"/>
      <c r="BV17" s="52"/>
      <c r="BW17" s="52"/>
      <c r="BX17" s="52"/>
      <c r="BY17" s="52"/>
      <c r="BZ17" s="53"/>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1"/>
      <c r="BM18" s="52"/>
      <c r="BN18" s="52"/>
      <c r="BO18" s="52"/>
      <c r="BP18" s="52"/>
      <c r="BQ18" s="52"/>
      <c r="BR18" s="52"/>
      <c r="BS18" s="52"/>
      <c r="BT18" s="52"/>
      <c r="BU18" s="52"/>
      <c r="BV18" s="52"/>
      <c r="BW18" s="52"/>
      <c r="BX18" s="52"/>
      <c r="BY18" s="52"/>
      <c r="BZ18" s="53"/>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1"/>
      <c r="BM19" s="52"/>
      <c r="BN19" s="52"/>
      <c r="BO19" s="52"/>
      <c r="BP19" s="52"/>
      <c r="BQ19" s="52"/>
      <c r="BR19" s="52"/>
      <c r="BS19" s="52"/>
      <c r="BT19" s="52"/>
      <c r="BU19" s="52"/>
      <c r="BV19" s="52"/>
      <c r="BW19" s="52"/>
      <c r="BX19" s="52"/>
      <c r="BY19" s="52"/>
      <c r="BZ19" s="53"/>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1"/>
      <c r="BM20" s="52"/>
      <c r="BN20" s="52"/>
      <c r="BO20" s="52"/>
      <c r="BP20" s="52"/>
      <c r="BQ20" s="52"/>
      <c r="BR20" s="52"/>
      <c r="BS20" s="52"/>
      <c r="BT20" s="52"/>
      <c r="BU20" s="52"/>
      <c r="BV20" s="52"/>
      <c r="BW20" s="52"/>
      <c r="BX20" s="52"/>
      <c r="BY20" s="52"/>
      <c r="BZ20" s="53"/>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1"/>
      <c r="BM21" s="52"/>
      <c r="BN21" s="52"/>
      <c r="BO21" s="52"/>
      <c r="BP21" s="52"/>
      <c r="BQ21" s="52"/>
      <c r="BR21" s="52"/>
      <c r="BS21" s="52"/>
      <c r="BT21" s="52"/>
      <c r="BU21" s="52"/>
      <c r="BV21" s="52"/>
      <c r="BW21" s="52"/>
      <c r="BX21" s="52"/>
      <c r="BY21" s="52"/>
      <c r="BZ21" s="53"/>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1"/>
      <c r="BM22" s="52"/>
      <c r="BN22" s="52"/>
      <c r="BO22" s="52"/>
      <c r="BP22" s="52"/>
      <c r="BQ22" s="52"/>
      <c r="BR22" s="52"/>
      <c r="BS22" s="52"/>
      <c r="BT22" s="52"/>
      <c r="BU22" s="52"/>
      <c r="BV22" s="52"/>
      <c r="BW22" s="52"/>
      <c r="BX22" s="52"/>
      <c r="BY22" s="52"/>
      <c r="BZ22" s="53"/>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1"/>
      <c r="BM23" s="52"/>
      <c r="BN23" s="52"/>
      <c r="BO23" s="52"/>
      <c r="BP23" s="52"/>
      <c r="BQ23" s="52"/>
      <c r="BR23" s="52"/>
      <c r="BS23" s="52"/>
      <c r="BT23" s="52"/>
      <c r="BU23" s="52"/>
      <c r="BV23" s="52"/>
      <c r="BW23" s="52"/>
      <c r="BX23" s="52"/>
      <c r="BY23" s="52"/>
      <c r="BZ23" s="53"/>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1"/>
      <c r="BM24" s="52"/>
      <c r="BN24" s="52"/>
      <c r="BO24" s="52"/>
      <c r="BP24" s="52"/>
      <c r="BQ24" s="52"/>
      <c r="BR24" s="52"/>
      <c r="BS24" s="52"/>
      <c r="BT24" s="52"/>
      <c r="BU24" s="52"/>
      <c r="BV24" s="52"/>
      <c r="BW24" s="52"/>
      <c r="BX24" s="52"/>
      <c r="BY24" s="52"/>
      <c r="BZ24" s="53"/>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1"/>
      <c r="BM25" s="52"/>
      <c r="BN25" s="52"/>
      <c r="BO25" s="52"/>
      <c r="BP25" s="52"/>
      <c r="BQ25" s="52"/>
      <c r="BR25" s="52"/>
      <c r="BS25" s="52"/>
      <c r="BT25" s="52"/>
      <c r="BU25" s="52"/>
      <c r="BV25" s="52"/>
      <c r="BW25" s="52"/>
      <c r="BX25" s="52"/>
      <c r="BY25" s="52"/>
      <c r="BZ25" s="53"/>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1"/>
      <c r="BM26" s="52"/>
      <c r="BN26" s="52"/>
      <c r="BO26" s="52"/>
      <c r="BP26" s="52"/>
      <c r="BQ26" s="52"/>
      <c r="BR26" s="52"/>
      <c r="BS26" s="52"/>
      <c r="BT26" s="52"/>
      <c r="BU26" s="52"/>
      <c r="BV26" s="52"/>
      <c r="BW26" s="52"/>
      <c r="BX26" s="52"/>
      <c r="BY26" s="52"/>
      <c r="BZ26" s="53"/>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1"/>
      <c r="BM27" s="52"/>
      <c r="BN27" s="52"/>
      <c r="BO27" s="52"/>
      <c r="BP27" s="52"/>
      <c r="BQ27" s="52"/>
      <c r="BR27" s="52"/>
      <c r="BS27" s="52"/>
      <c r="BT27" s="52"/>
      <c r="BU27" s="52"/>
      <c r="BV27" s="52"/>
      <c r="BW27" s="52"/>
      <c r="BX27" s="52"/>
      <c r="BY27" s="52"/>
      <c r="BZ27" s="53"/>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1"/>
      <c r="BM28" s="52"/>
      <c r="BN28" s="52"/>
      <c r="BO28" s="52"/>
      <c r="BP28" s="52"/>
      <c r="BQ28" s="52"/>
      <c r="BR28" s="52"/>
      <c r="BS28" s="52"/>
      <c r="BT28" s="52"/>
      <c r="BU28" s="52"/>
      <c r="BV28" s="52"/>
      <c r="BW28" s="52"/>
      <c r="BX28" s="52"/>
      <c r="BY28" s="52"/>
      <c r="BZ28" s="53"/>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1"/>
      <c r="BM29" s="52"/>
      <c r="BN29" s="52"/>
      <c r="BO29" s="52"/>
      <c r="BP29" s="52"/>
      <c r="BQ29" s="52"/>
      <c r="BR29" s="52"/>
      <c r="BS29" s="52"/>
      <c r="BT29" s="52"/>
      <c r="BU29" s="52"/>
      <c r="BV29" s="52"/>
      <c r="BW29" s="52"/>
      <c r="BX29" s="52"/>
      <c r="BY29" s="52"/>
      <c r="BZ29" s="53"/>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1"/>
      <c r="BM30" s="52"/>
      <c r="BN30" s="52"/>
      <c r="BO30" s="52"/>
      <c r="BP30" s="52"/>
      <c r="BQ30" s="52"/>
      <c r="BR30" s="52"/>
      <c r="BS30" s="52"/>
      <c r="BT30" s="52"/>
      <c r="BU30" s="52"/>
      <c r="BV30" s="52"/>
      <c r="BW30" s="52"/>
      <c r="BX30" s="52"/>
      <c r="BY30" s="52"/>
      <c r="BZ30" s="53"/>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1"/>
      <c r="BM31" s="52"/>
      <c r="BN31" s="52"/>
      <c r="BO31" s="52"/>
      <c r="BP31" s="52"/>
      <c r="BQ31" s="52"/>
      <c r="BR31" s="52"/>
      <c r="BS31" s="52"/>
      <c r="BT31" s="52"/>
      <c r="BU31" s="52"/>
      <c r="BV31" s="52"/>
      <c r="BW31" s="52"/>
      <c r="BX31" s="52"/>
      <c r="BY31" s="52"/>
      <c r="BZ31" s="53"/>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1"/>
      <c r="BM32" s="52"/>
      <c r="BN32" s="52"/>
      <c r="BO32" s="52"/>
      <c r="BP32" s="52"/>
      <c r="BQ32" s="52"/>
      <c r="BR32" s="52"/>
      <c r="BS32" s="52"/>
      <c r="BT32" s="52"/>
      <c r="BU32" s="52"/>
      <c r="BV32" s="52"/>
      <c r="BW32" s="52"/>
      <c r="BX32" s="52"/>
      <c r="BY32" s="52"/>
      <c r="BZ32" s="53"/>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1"/>
      <c r="BM33" s="52"/>
      <c r="BN33" s="52"/>
      <c r="BO33" s="52"/>
      <c r="BP33" s="52"/>
      <c r="BQ33" s="52"/>
      <c r="BR33" s="52"/>
      <c r="BS33" s="52"/>
      <c r="BT33" s="52"/>
      <c r="BU33" s="52"/>
      <c r="BV33" s="52"/>
      <c r="BW33" s="52"/>
      <c r="BX33" s="52"/>
      <c r="BY33" s="52"/>
      <c r="BZ33" s="53"/>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1"/>
      <c r="BM34" s="52"/>
      <c r="BN34" s="52"/>
      <c r="BO34" s="52"/>
      <c r="BP34" s="52"/>
      <c r="BQ34" s="52"/>
      <c r="BR34" s="52"/>
      <c r="BS34" s="52"/>
      <c r="BT34" s="52"/>
      <c r="BU34" s="52"/>
      <c r="BV34" s="52"/>
      <c r="BW34" s="52"/>
      <c r="BX34" s="52"/>
      <c r="BY34" s="52"/>
      <c r="BZ34" s="53"/>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1"/>
      <c r="BM35" s="52"/>
      <c r="BN35" s="52"/>
      <c r="BO35" s="52"/>
      <c r="BP35" s="52"/>
      <c r="BQ35" s="52"/>
      <c r="BR35" s="52"/>
      <c r="BS35" s="52"/>
      <c r="BT35" s="52"/>
      <c r="BU35" s="52"/>
      <c r="BV35" s="52"/>
      <c r="BW35" s="52"/>
      <c r="BX35" s="52"/>
      <c r="BY35" s="52"/>
      <c r="BZ35" s="53"/>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1"/>
      <c r="BM36" s="52"/>
      <c r="BN36" s="52"/>
      <c r="BO36" s="52"/>
      <c r="BP36" s="52"/>
      <c r="BQ36" s="52"/>
      <c r="BR36" s="52"/>
      <c r="BS36" s="52"/>
      <c r="BT36" s="52"/>
      <c r="BU36" s="52"/>
      <c r="BV36" s="52"/>
      <c r="BW36" s="52"/>
      <c r="BX36" s="52"/>
      <c r="BY36" s="52"/>
      <c r="BZ36" s="53"/>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1"/>
      <c r="BM37" s="52"/>
      <c r="BN37" s="52"/>
      <c r="BO37" s="52"/>
      <c r="BP37" s="52"/>
      <c r="BQ37" s="52"/>
      <c r="BR37" s="52"/>
      <c r="BS37" s="52"/>
      <c r="BT37" s="52"/>
      <c r="BU37" s="52"/>
      <c r="BV37" s="52"/>
      <c r="BW37" s="52"/>
      <c r="BX37" s="52"/>
      <c r="BY37" s="52"/>
      <c r="BZ37" s="53"/>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1"/>
      <c r="BM38" s="52"/>
      <c r="BN38" s="52"/>
      <c r="BO38" s="52"/>
      <c r="BP38" s="52"/>
      <c r="BQ38" s="52"/>
      <c r="BR38" s="52"/>
      <c r="BS38" s="52"/>
      <c r="BT38" s="52"/>
      <c r="BU38" s="52"/>
      <c r="BV38" s="52"/>
      <c r="BW38" s="52"/>
      <c r="BX38" s="52"/>
      <c r="BY38" s="52"/>
      <c r="BZ38" s="53"/>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1"/>
      <c r="BM39" s="52"/>
      <c r="BN39" s="52"/>
      <c r="BO39" s="52"/>
      <c r="BP39" s="52"/>
      <c r="BQ39" s="52"/>
      <c r="BR39" s="52"/>
      <c r="BS39" s="52"/>
      <c r="BT39" s="52"/>
      <c r="BU39" s="52"/>
      <c r="BV39" s="52"/>
      <c r="BW39" s="52"/>
      <c r="BX39" s="52"/>
      <c r="BY39" s="52"/>
      <c r="BZ39" s="53"/>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1"/>
      <c r="BM40" s="52"/>
      <c r="BN40" s="52"/>
      <c r="BO40" s="52"/>
      <c r="BP40" s="52"/>
      <c r="BQ40" s="52"/>
      <c r="BR40" s="52"/>
      <c r="BS40" s="52"/>
      <c r="BT40" s="52"/>
      <c r="BU40" s="52"/>
      <c r="BV40" s="52"/>
      <c r="BW40" s="52"/>
      <c r="BX40" s="52"/>
      <c r="BY40" s="52"/>
      <c r="BZ40" s="53"/>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1"/>
      <c r="BM41" s="52"/>
      <c r="BN41" s="52"/>
      <c r="BO41" s="52"/>
      <c r="BP41" s="52"/>
      <c r="BQ41" s="52"/>
      <c r="BR41" s="52"/>
      <c r="BS41" s="52"/>
      <c r="BT41" s="52"/>
      <c r="BU41" s="52"/>
      <c r="BV41" s="52"/>
      <c r="BW41" s="52"/>
      <c r="BX41" s="52"/>
      <c r="BY41" s="52"/>
      <c r="BZ41" s="53"/>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1"/>
      <c r="BM42" s="52"/>
      <c r="BN42" s="52"/>
      <c r="BO42" s="52"/>
      <c r="BP42" s="52"/>
      <c r="BQ42" s="52"/>
      <c r="BR42" s="52"/>
      <c r="BS42" s="52"/>
      <c r="BT42" s="52"/>
      <c r="BU42" s="52"/>
      <c r="BV42" s="52"/>
      <c r="BW42" s="52"/>
      <c r="BX42" s="52"/>
      <c r="BY42" s="52"/>
      <c r="BZ42" s="53"/>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1"/>
      <c r="BM43" s="52"/>
      <c r="BN43" s="52"/>
      <c r="BO43" s="52"/>
      <c r="BP43" s="52"/>
      <c r="BQ43" s="52"/>
      <c r="BR43" s="52"/>
      <c r="BS43" s="52"/>
      <c r="BT43" s="52"/>
      <c r="BU43" s="52"/>
      <c r="BV43" s="52"/>
      <c r="BW43" s="52"/>
      <c r="BX43" s="52"/>
      <c r="BY43" s="52"/>
      <c r="BZ43" s="53"/>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112</v>
      </c>
      <c r="BM47" s="52"/>
      <c r="BN47" s="52"/>
      <c r="BO47" s="52"/>
      <c r="BP47" s="52"/>
      <c r="BQ47" s="52"/>
      <c r="BR47" s="52"/>
      <c r="BS47" s="52"/>
      <c r="BT47" s="52"/>
      <c r="BU47" s="52"/>
      <c r="BV47" s="52"/>
      <c r="BW47" s="52"/>
      <c r="BX47" s="52"/>
      <c r="BY47" s="52"/>
      <c r="BZ47" s="53"/>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1"/>
      <c r="BM48" s="52"/>
      <c r="BN48" s="52"/>
      <c r="BO48" s="52"/>
      <c r="BP48" s="52"/>
      <c r="BQ48" s="52"/>
      <c r="BR48" s="52"/>
      <c r="BS48" s="52"/>
      <c r="BT48" s="52"/>
      <c r="BU48" s="52"/>
      <c r="BV48" s="52"/>
      <c r="BW48" s="52"/>
      <c r="BX48" s="52"/>
      <c r="BY48" s="52"/>
      <c r="BZ48" s="53"/>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1"/>
      <c r="BM49" s="52"/>
      <c r="BN49" s="52"/>
      <c r="BO49" s="52"/>
      <c r="BP49" s="52"/>
      <c r="BQ49" s="52"/>
      <c r="BR49" s="52"/>
      <c r="BS49" s="52"/>
      <c r="BT49" s="52"/>
      <c r="BU49" s="52"/>
      <c r="BV49" s="52"/>
      <c r="BW49" s="52"/>
      <c r="BX49" s="52"/>
      <c r="BY49" s="52"/>
      <c r="BZ49" s="53"/>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1"/>
      <c r="BM50" s="52"/>
      <c r="BN50" s="52"/>
      <c r="BO50" s="52"/>
      <c r="BP50" s="52"/>
      <c r="BQ50" s="52"/>
      <c r="BR50" s="52"/>
      <c r="BS50" s="52"/>
      <c r="BT50" s="52"/>
      <c r="BU50" s="52"/>
      <c r="BV50" s="52"/>
      <c r="BW50" s="52"/>
      <c r="BX50" s="52"/>
      <c r="BY50" s="52"/>
      <c r="BZ50" s="53"/>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1"/>
      <c r="BM51" s="52"/>
      <c r="BN51" s="52"/>
      <c r="BO51" s="52"/>
      <c r="BP51" s="52"/>
      <c r="BQ51" s="52"/>
      <c r="BR51" s="52"/>
      <c r="BS51" s="52"/>
      <c r="BT51" s="52"/>
      <c r="BU51" s="52"/>
      <c r="BV51" s="52"/>
      <c r="BW51" s="52"/>
      <c r="BX51" s="52"/>
      <c r="BY51" s="52"/>
      <c r="BZ51" s="53"/>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1"/>
      <c r="BM52" s="52"/>
      <c r="BN52" s="52"/>
      <c r="BO52" s="52"/>
      <c r="BP52" s="52"/>
      <c r="BQ52" s="52"/>
      <c r="BR52" s="52"/>
      <c r="BS52" s="52"/>
      <c r="BT52" s="52"/>
      <c r="BU52" s="52"/>
      <c r="BV52" s="52"/>
      <c r="BW52" s="52"/>
      <c r="BX52" s="52"/>
      <c r="BY52" s="52"/>
      <c r="BZ52" s="53"/>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1"/>
      <c r="BM53" s="52"/>
      <c r="BN53" s="52"/>
      <c r="BO53" s="52"/>
      <c r="BP53" s="52"/>
      <c r="BQ53" s="52"/>
      <c r="BR53" s="52"/>
      <c r="BS53" s="52"/>
      <c r="BT53" s="52"/>
      <c r="BU53" s="52"/>
      <c r="BV53" s="52"/>
      <c r="BW53" s="52"/>
      <c r="BX53" s="52"/>
      <c r="BY53" s="52"/>
      <c r="BZ53" s="53"/>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1"/>
      <c r="BM54" s="52"/>
      <c r="BN54" s="52"/>
      <c r="BO54" s="52"/>
      <c r="BP54" s="52"/>
      <c r="BQ54" s="52"/>
      <c r="BR54" s="52"/>
      <c r="BS54" s="52"/>
      <c r="BT54" s="52"/>
      <c r="BU54" s="52"/>
      <c r="BV54" s="52"/>
      <c r="BW54" s="52"/>
      <c r="BX54" s="52"/>
      <c r="BY54" s="52"/>
      <c r="BZ54" s="53"/>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1"/>
      <c r="BM55" s="52"/>
      <c r="BN55" s="52"/>
      <c r="BO55" s="52"/>
      <c r="BP55" s="52"/>
      <c r="BQ55" s="52"/>
      <c r="BR55" s="52"/>
      <c r="BS55" s="52"/>
      <c r="BT55" s="52"/>
      <c r="BU55" s="52"/>
      <c r="BV55" s="52"/>
      <c r="BW55" s="52"/>
      <c r="BX55" s="52"/>
      <c r="BY55" s="52"/>
      <c r="BZ55" s="53"/>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1"/>
      <c r="BM56" s="52"/>
      <c r="BN56" s="52"/>
      <c r="BO56" s="52"/>
      <c r="BP56" s="52"/>
      <c r="BQ56" s="52"/>
      <c r="BR56" s="52"/>
      <c r="BS56" s="52"/>
      <c r="BT56" s="52"/>
      <c r="BU56" s="52"/>
      <c r="BV56" s="52"/>
      <c r="BW56" s="52"/>
      <c r="BX56" s="52"/>
      <c r="BY56" s="52"/>
      <c r="BZ56" s="53"/>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1"/>
      <c r="BM57" s="52"/>
      <c r="BN57" s="52"/>
      <c r="BO57" s="52"/>
      <c r="BP57" s="52"/>
      <c r="BQ57" s="52"/>
      <c r="BR57" s="52"/>
      <c r="BS57" s="52"/>
      <c r="BT57" s="52"/>
      <c r="BU57" s="52"/>
      <c r="BV57" s="52"/>
      <c r="BW57" s="52"/>
      <c r="BX57" s="52"/>
      <c r="BY57" s="52"/>
      <c r="BZ57" s="53"/>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1"/>
      <c r="BM58" s="52"/>
      <c r="BN58" s="52"/>
      <c r="BO58" s="52"/>
      <c r="BP58" s="52"/>
      <c r="BQ58" s="52"/>
      <c r="BR58" s="52"/>
      <c r="BS58" s="52"/>
      <c r="BT58" s="52"/>
      <c r="BU58" s="52"/>
      <c r="BV58" s="52"/>
      <c r="BW58" s="52"/>
      <c r="BX58" s="52"/>
      <c r="BY58" s="52"/>
      <c r="BZ58" s="5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52"/>
      <c r="BN59" s="52"/>
      <c r="BO59" s="52"/>
      <c r="BP59" s="52"/>
      <c r="BQ59" s="52"/>
      <c r="BR59" s="52"/>
      <c r="BS59" s="52"/>
      <c r="BT59" s="52"/>
      <c r="BU59" s="52"/>
      <c r="BV59" s="52"/>
      <c r="BW59" s="52"/>
      <c r="BX59" s="52"/>
      <c r="BY59" s="52"/>
      <c r="BZ59" s="53"/>
    </row>
    <row r="60" spans="1:78" ht="13.5" customHeight="1" x14ac:dyDescent="0.15">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1"/>
      <c r="BM60" s="52"/>
      <c r="BN60" s="52"/>
      <c r="BO60" s="52"/>
      <c r="BP60" s="52"/>
      <c r="BQ60" s="52"/>
      <c r="BR60" s="52"/>
      <c r="BS60" s="52"/>
      <c r="BT60" s="52"/>
      <c r="BU60" s="52"/>
      <c r="BV60" s="52"/>
      <c r="BW60" s="52"/>
      <c r="BX60" s="52"/>
      <c r="BY60" s="52"/>
      <c r="BZ60" s="53"/>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1"/>
      <c r="BM61" s="52"/>
      <c r="BN61" s="52"/>
      <c r="BO61" s="52"/>
      <c r="BP61" s="52"/>
      <c r="BQ61" s="52"/>
      <c r="BR61" s="52"/>
      <c r="BS61" s="52"/>
      <c r="BT61" s="52"/>
      <c r="BU61" s="52"/>
      <c r="BV61" s="52"/>
      <c r="BW61" s="52"/>
      <c r="BX61" s="52"/>
      <c r="BY61" s="52"/>
      <c r="BZ61" s="53"/>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1"/>
      <c r="BM62" s="52"/>
      <c r="BN62" s="52"/>
      <c r="BO62" s="52"/>
      <c r="BP62" s="52"/>
      <c r="BQ62" s="52"/>
      <c r="BR62" s="52"/>
      <c r="BS62" s="52"/>
      <c r="BT62" s="52"/>
      <c r="BU62" s="52"/>
      <c r="BV62" s="52"/>
      <c r="BW62" s="52"/>
      <c r="BX62" s="52"/>
      <c r="BY62" s="52"/>
      <c r="BZ62" s="53"/>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111</v>
      </c>
      <c r="BM66" s="52"/>
      <c r="BN66" s="52"/>
      <c r="BO66" s="52"/>
      <c r="BP66" s="52"/>
      <c r="BQ66" s="52"/>
      <c r="BR66" s="52"/>
      <c r="BS66" s="52"/>
      <c r="BT66" s="52"/>
      <c r="BU66" s="52"/>
      <c r="BV66" s="52"/>
      <c r="BW66" s="52"/>
      <c r="BX66" s="52"/>
      <c r="BY66" s="52"/>
      <c r="BZ66" s="53"/>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【110.27】</v>
      </c>
      <c r="F85" s="27" t="str">
        <f>データ!AS6</f>
        <v>【1.15】</v>
      </c>
      <c r="G85" s="27" t="str">
        <f>データ!BD6</f>
        <v>【260.31】</v>
      </c>
      <c r="H85" s="27" t="str">
        <f>データ!BO6</f>
        <v>【275.67】</v>
      </c>
      <c r="I85" s="27" t="str">
        <f>データ!BZ6</f>
        <v>【100.05】</v>
      </c>
      <c r="J85" s="27" t="str">
        <f>データ!CK6</f>
        <v>【166.40】</v>
      </c>
      <c r="K85" s="27" t="str">
        <f>データ!CV6</f>
        <v>【60.69】</v>
      </c>
      <c r="L85" s="27" t="str">
        <f>データ!DG6</f>
        <v>【89.82】</v>
      </c>
      <c r="M85" s="27" t="str">
        <f>データ!DR6</f>
        <v>【50.19】</v>
      </c>
      <c r="N85" s="27" t="str">
        <f>データ!EC6</f>
        <v>【20.63】</v>
      </c>
      <c r="O85" s="27" t="str">
        <f>データ!EN6</f>
        <v>【0.69】</v>
      </c>
    </row>
  </sheetData>
  <sheetProtection algorithmName="SHA-512" hashValue="GSxs/nNOoN3cEAzbwGwO+OtFVCkQIZXzTZKZoxQ/V1y9rYGA4UPTfqy6w4o/6s/kOZC25xiAC+NqMASzQVuPGQ==" saltValue="KICXkA4FXSAs/Woo7GljnA=="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2020</v>
      </c>
      <c r="C6" s="34">
        <f t="shared" ref="C6:W6" si="3">C7</f>
        <v>432121</v>
      </c>
      <c r="D6" s="34">
        <f t="shared" si="3"/>
        <v>46</v>
      </c>
      <c r="E6" s="34">
        <f t="shared" si="3"/>
        <v>1</v>
      </c>
      <c r="F6" s="34">
        <f t="shared" si="3"/>
        <v>0</v>
      </c>
      <c r="G6" s="34">
        <f t="shared" si="3"/>
        <v>1</v>
      </c>
      <c r="H6" s="34" t="str">
        <f t="shared" si="3"/>
        <v>熊本県　上天草市</v>
      </c>
      <c r="I6" s="34" t="str">
        <f t="shared" si="3"/>
        <v>法適用</v>
      </c>
      <c r="J6" s="34" t="str">
        <f t="shared" si="3"/>
        <v>水道事業</v>
      </c>
      <c r="K6" s="34" t="str">
        <f t="shared" si="3"/>
        <v>末端給水事業</v>
      </c>
      <c r="L6" s="34" t="str">
        <f t="shared" si="3"/>
        <v>A6</v>
      </c>
      <c r="M6" s="34" t="str">
        <f t="shared" si="3"/>
        <v>非設置</v>
      </c>
      <c r="N6" s="35" t="str">
        <f t="shared" si="3"/>
        <v>-</v>
      </c>
      <c r="O6" s="35">
        <f t="shared" si="3"/>
        <v>62.96</v>
      </c>
      <c r="P6" s="35">
        <f t="shared" si="3"/>
        <v>92.45</v>
      </c>
      <c r="Q6" s="35">
        <f t="shared" si="3"/>
        <v>6380</v>
      </c>
      <c r="R6" s="35">
        <f t="shared" si="3"/>
        <v>26254</v>
      </c>
      <c r="S6" s="35">
        <f t="shared" si="3"/>
        <v>126.94</v>
      </c>
      <c r="T6" s="35">
        <f t="shared" si="3"/>
        <v>206.82</v>
      </c>
      <c r="U6" s="35">
        <f t="shared" si="3"/>
        <v>24030</v>
      </c>
      <c r="V6" s="35">
        <f t="shared" si="3"/>
        <v>126.12</v>
      </c>
      <c r="W6" s="35">
        <f t="shared" si="3"/>
        <v>190.53</v>
      </c>
      <c r="X6" s="36">
        <f>IF(X7="",NA(),X7)</f>
        <v>111.26</v>
      </c>
      <c r="Y6" s="36">
        <f t="shared" ref="Y6:AG6" si="4">IF(Y7="",NA(),Y7)</f>
        <v>109.34</v>
      </c>
      <c r="Z6" s="36">
        <f t="shared" si="4"/>
        <v>108.26</v>
      </c>
      <c r="AA6" s="36">
        <f t="shared" si="4"/>
        <v>111.25</v>
      </c>
      <c r="AB6" s="36">
        <f t="shared" si="4"/>
        <v>106.28</v>
      </c>
      <c r="AC6" s="36">
        <f t="shared" si="4"/>
        <v>111.71</v>
      </c>
      <c r="AD6" s="36">
        <f t="shared" si="4"/>
        <v>110.05</v>
      </c>
      <c r="AE6" s="36">
        <f t="shared" si="4"/>
        <v>108.87</v>
      </c>
      <c r="AF6" s="36">
        <f t="shared" si="4"/>
        <v>108.61</v>
      </c>
      <c r="AG6" s="36">
        <f t="shared" si="4"/>
        <v>108.35</v>
      </c>
      <c r="AH6" s="35" t="str">
        <f>IF(AH7="","",IF(AH7="-","【-】","【"&amp;SUBSTITUTE(TEXT(AH7,"#,##0.00"),"-","△")&amp;"】"))</f>
        <v>【110.27】</v>
      </c>
      <c r="AI6" s="35">
        <f>IF(AI7="",NA(),AI7)</f>
        <v>0</v>
      </c>
      <c r="AJ6" s="35">
        <f t="shared" ref="AJ6:AR6" si="5">IF(AJ7="",NA(),AJ7)</f>
        <v>0</v>
      </c>
      <c r="AK6" s="35">
        <f t="shared" si="5"/>
        <v>0</v>
      </c>
      <c r="AL6" s="35">
        <f t="shared" si="5"/>
        <v>0</v>
      </c>
      <c r="AM6" s="35">
        <f t="shared" si="5"/>
        <v>0</v>
      </c>
      <c r="AN6" s="36">
        <f t="shared" si="5"/>
        <v>1.72</v>
      </c>
      <c r="AO6" s="36">
        <f t="shared" si="5"/>
        <v>2.64</v>
      </c>
      <c r="AP6" s="36">
        <f t="shared" si="5"/>
        <v>3.16</v>
      </c>
      <c r="AQ6" s="36">
        <f t="shared" si="5"/>
        <v>3.59</v>
      </c>
      <c r="AR6" s="36">
        <f t="shared" si="5"/>
        <v>3.98</v>
      </c>
      <c r="AS6" s="35" t="str">
        <f>IF(AS7="","",IF(AS7="-","【-】","【"&amp;SUBSTITUTE(TEXT(AS7,"#,##0.00"),"-","△")&amp;"】"))</f>
        <v>【1.15】</v>
      </c>
      <c r="AT6" s="36">
        <f>IF(AT7="",NA(),AT7)</f>
        <v>424.09</v>
      </c>
      <c r="AU6" s="36">
        <f t="shared" ref="AU6:BC6" si="6">IF(AU7="",NA(),AU7)</f>
        <v>449.82</v>
      </c>
      <c r="AV6" s="36">
        <f t="shared" si="6"/>
        <v>462.92</v>
      </c>
      <c r="AW6" s="36">
        <f t="shared" si="6"/>
        <v>433.61</v>
      </c>
      <c r="AX6" s="36">
        <f t="shared" si="6"/>
        <v>489.2</v>
      </c>
      <c r="AY6" s="36">
        <f t="shared" si="6"/>
        <v>384.34</v>
      </c>
      <c r="AZ6" s="36">
        <f t="shared" si="6"/>
        <v>359.47</v>
      </c>
      <c r="BA6" s="36">
        <f t="shared" si="6"/>
        <v>369.69</v>
      </c>
      <c r="BB6" s="36">
        <f t="shared" si="6"/>
        <v>379.08</v>
      </c>
      <c r="BC6" s="36">
        <f t="shared" si="6"/>
        <v>367.55</v>
      </c>
      <c r="BD6" s="35" t="str">
        <f>IF(BD7="","",IF(BD7="-","【-】","【"&amp;SUBSTITUTE(TEXT(BD7,"#,##0.00"),"-","△")&amp;"】"))</f>
        <v>【260.31】</v>
      </c>
      <c r="BE6" s="36">
        <f>IF(BE7="",NA(),BE7)</f>
        <v>454.44</v>
      </c>
      <c r="BF6" s="36">
        <f t="shared" ref="BF6:BN6" si="7">IF(BF7="",NA(),BF7)</f>
        <v>429.83</v>
      </c>
      <c r="BG6" s="36">
        <f t="shared" si="7"/>
        <v>417.09</v>
      </c>
      <c r="BH6" s="36">
        <f t="shared" si="7"/>
        <v>388.65</v>
      </c>
      <c r="BI6" s="36">
        <f t="shared" si="7"/>
        <v>374.74</v>
      </c>
      <c r="BJ6" s="36">
        <f t="shared" si="7"/>
        <v>380.58</v>
      </c>
      <c r="BK6" s="36">
        <f t="shared" si="7"/>
        <v>401.79</v>
      </c>
      <c r="BL6" s="36">
        <f t="shared" si="7"/>
        <v>402.99</v>
      </c>
      <c r="BM6" s="36">
        <f t="shared" si="7"/>
        <v>398.98</v>
      </c>
      <c r="BN6" s="36">
        <f t="shared" si="7"/>
        <v>418.68</v>
      </c>
      <c r="BO6" s="35" t="str">
        <f>IF(BO7="","",IF(BO7="-","【-】","【"&amp;SUBSTITUTE(TEXT(BO7,"#,##0.00"),"-","△")&amp;"】"))</f>
        <v>【275.67】</v>
      </c>
      <c r="BP6" s="36">
        <f>IF(BP7="",NA(),BP7)</f>
        <v>85.52</v>
      </c>
      <c r="BQ6" s="36">
        <f t="shared" ref="BQ6:BY6" si="8">IF(BQ7="",NA(),BQ7)</f>
        <v>83.38</v>
      </c>
      <c r="BR6" s="36">
        <f t="shared" si="8"/>
        <v>83</v>
      </c>
      <c r="BS6" s="36">
        <f t="shared" si="8"/>
        <v>85.99</v>
      </c>
      <c r="BT6" s="36">
        <f t="shared" si="8"/>
        <v>81.69</v>
      </c>
      <c r="BU6" s="36">
        <f t="shared" si="8"/>
        <v>102.38</v>
      </c>
      <c r="BV6" s="36">
        <f t="shared" si="8"/>
        <v>100.12</v>
      </c>
      <c r="BW6" s="36">
        <f t="shared" si="8"/>
        <v>98.66</v>
      </c>
      <c r="BX6" s="36">
        <f t="shared" si="8"/>
        <v>98.64</v>
      </c>
      <c r="BY6" s="36">
        <f t="shared" si="8"/>
        <v>94.78</v>
      </c>
      <c r="BZ6" s="35" t="str">
        <f>IF(BZ7="","",IF(BZ7="-","【-】","【"&amp;SUBSTITUTE(TEXT(BZ7,"#,##0.00"),"-","△")&amp;"】"))</f>
        <v>【100.05】</v>
      </c>
      <c r="CA6" s="36">
        <f>IF(CA7="",NA(),CA7)</f>
        <v>339.67</v>
      </c>
      <c r="CB6" s="36">
        <f t="shared" ref="CB6:CJ6" si="9">IF(CB7="",NA(),CB7)</f>
        <v>348.62</v>
      </c>
      <c r="CC6" s="36">
        <f t="shared" si="9"/>
        <v>351.46</v>
      </c>
      <c r="CD6" s="36">
        <f t="shared" si="9"/>
        <v>345.88</v>
      </c>
      <c r="CE6" s="36">
        <f t="shared" si="9"/>
        <v>376.24</v>
      </c>
      <c r="CF6" s="36">
        <f t="shared" si="9"/>
        <v>168.67</v>
      </c>
      <c r="CG6" s="36">
        <f t="shared" si="9"/>
        <v>174.97</v>
      </c>
      <c r="CH6" s="36">
        <f t="shared" si="9"/>
        <v>178.59</v>
      </c>
      <c r="CI6" s="36">
        <f t="shared" si="9"/>
        <v>178.92</v>
      </c>
      <c r="CJ6" s="36">
        <f t="shared" si="9"/>
        <v>181.3</v>
      </c>
      <c r="CK6" s="35" t="str">
        <f>IF(CK7="","",IF(CK7="-","【-】","【"&amp;SUBSTITUTE(TEXT(CK7,"#,##0.00"),"-","△")&amp;"】"))</f>
        <v>【166.40】</v>
      </c>
      <c r="CL6" s="36">
        <f>IF(CL7="",NA(),CL7)</f>
        <v>66.680000000000007</v>
      </c>
      <c r="CM6" s="36">
        <f t="shared" ref="CM6:CU6" si="10">IF(CM7="",NA(),CM7)</f>
        <v>66.33</v>
      </c>
      <c r="CN6" s="36">
        <f t="shared" si="10"/>
        <v>65.2</v>
      </c>
      <c r="CO6" s="36">
        <f t="shared" si="10"/>
        <v>64.459999999999994</v>
      </c>
      <c r="CP6" s="36">
        <f t="shared" si="10"/>
        <v>62.64</v>
      </c>
      <c r="CQ6" s="36">
        <f t="shared" si="10"/>
        <v>54.92</v>
      </c>
      <c r="CR6" s="36">
        <f t="shared" si="10"/>
        <v>55.63</v>
      </c>
      <c r="CS6" s="36">
        <f t="shared" si="10"/>
        <v>55.03</v>
      </c>
      <c r="CT6" s="36">
        <f t="shared" si="10"/>
        <v>55.14</v>
      </c>
      <c r="CU6" s="36">
        <f t="shared" si="10"/>
        <v>55.89</v>
      </c>
      <c r="CV6" s="35" t="str">
        <f>IF(CV7="","",IF(CV7="-","【-】","【"&amp;SUBSTITUTE(TEXT(CV7,"#,##0.00"),"-","△")&amp;"】"))</f>
        <v>【60.69】</v>
      </c>
      <c r="CW6" s="36">
        <f>IF(CW7="",NA(),CW7)</f>
        <v>77.900000000000006</v>
      </c>
      <c r="CX6" s="36">
        <f t="shared" ref="CX6:DF6" si="11">IF(CX7="",NA(),CX7)</f>
        <v>77.92</v>
      </c>
      <c r="CY6" s="36">
        <f t="shared" si="11"/>
        <v>78.27</v>
      </c>
      <c r="CZ6" s="36">
        <f t="shared" si="11"/>
        <v>78.349999999999994</v>
      </c>
      <c r="DA6" s="36">
        <f t="shared" si="11"/>
        <v>78.400000000000006</v>
      </c>
      <c r="DB6" s="36">
        <f t="shared" si="11"/>
        <v>82.66</v>
      </c>
      <c r="DC6" s="36">
        <f t="shared" si="11"/>
        <v>82.04</v>
      </c>
      <c r="DD6" s="36">
        <f t="shared" si="11"/>
        <v>81.900000000000006</v>
      </c>
      <c r="DE6" s="36">
        <f t="shared" si="11"/>
        <v>81.39</v>
      </c>
      <c r="DF6" s="36">
        <f t="shared" si="11"/>
        <v>81.27</v>
      </c>
      <c r="DG6" s="35" t="str">
        <f>IF(DG7="","",IF(DG7="-","【-】","【"&amp;SUBSTITUTE(TEXT(DG7,"#,##0.00"),"-","△")&amp;"】"))</f>
        <v>【89.82】</v>
      </c>
      <c r="DH6" s="36">
        <f>IF(DH7="",NA(),DH7)</f>
        <v>58.34</v>
      </c>
      <c r="DI6" s="36">
        <f t="shared" ref="DI6:DQ6" si="12">IF(DI7="",NA(),DI7)</f>
        <v>60.31</v>
      </c>
      <c r="DJ6" s="36">
        <f t="shared" si="12"/>
        <v>61.32</v>
      </c>
      <c r="DK6" s="36">
        <f t="shared" si="12"/>
        <v>62.26</v>
      </c>
      <c r="DL6" s="36">
        <f t="shared" si="12"/>
        <v>62.56</v>
      </c>
      <c r="DM6" s="36">
        <f t="shared" si="12"/>
        <v>48.49</v>
      </c>
      <c r="DN6" s="36">
        <f t="shared" si="12"/>
        <v>48.05</v>
      </c>
      <c r="DO6" s="36">
        <f t="shared" si="12"/>
        <v>48.87</v>
      </c>
      <c r="DP6" s="36">
        <f t="shared" si="12"/>
        <v>49.92</v>
      </c>
      <c r="DQ6" s="36">
        <f t="shared" si="12"/>
        <v>50.63</v>
      </c>
      <c r="DR6" s="35" t="str">
        <f>IF(DR7="","",IF(DR7="-","【-】","【"&amp;SUBSTITUTE(TEXT(DR7,"#,##0.00"),"-","△")&amp;"】"))</f>
        <v>【50.19】</v>
      </c>
      <c r="DS6" s="36">
        <f>IF(DS7="",NA(),DS7)</f>
        <v>0.14000000000000001</v>
      </c>
      <c r="DT6" s="36">
        <f t="shared" ref="DT6:EB6" si="13">IF(DT7="",NA(),DT7)</f>
        <v>32.15</v>
      </c>
      <c r="DU6" s="36">
        <f t="shared" si="13"/>
        <v>14.4</v>
      </c>
      <c r="DV6" s="36">
        <f t="shared" si="13"/>
        <v>22.16</v>
      </c>
      <c r="DW6" s="36">
        <f t="shared" si="13"/>
        <v>21.85</v>
      </c>
      <c r="DX6" s="36">
        <f t="shared" si="13"/>
        <v>12.79</v>
      </c>
      <c r="DY6" s="36">
        <f t="shared" si="13"/>
        <v>13.39</v>
      </c>
      <c r="DZ6" s="36">
        <f t="shared" si="13"/>
        <v>14.85</v>
      </c>
      <c r="EA6" s="36">
        <f t="shared" si="13"/>
        <v>16.88</v>
      </c>
      <c r="EB6" s="36">
        <f t="shared" si="13"/>
        <v>18.28</v>
      </c>
      <c r="EC6" s="35" t="str">
        <f>IF(EC7="","",IF(EC7="-","【-】","【"&amp;SUBSTITUTE(TEXT(EC7,"#,##0.00"),"-","△")&amp;"】"))</f>
        <v>【20.63】</v>
      </c>
      <c r="ED6" s="36">
        <f>IF(ED7="",NA(),ED7)</f>
        <v>0.48</v>
      </c>
      <c r="EE6" s="36">
        <f t="shared" ref="EE6:EM6" si="14">IF(EE7="",NA(),EE7)</f>
        <v>0.09</v>
      </c>
      <c r="EF6" s="36">
        <f t="shared" si="14"/>
        <v>0.35</v>
      </c>
      <c r="EG6" s="36">
        <f t="shared" si="14"/>
        <v>0.83</v>
      </c>
      <c r="EH6" s="36">
        <f t="shared" si="14"/>
        <v>0.31</v>
      </c>
      <c r="EI6" s="36">
        <f t="shared" si="14"/>
        <v>0.71</v>
      </c>
      <c r="EJ6" s="36">
        <f t="shared" si="14"/>
        <v>0.54</v>
      </c>
      <c r="EK6" s="36">
        <f t="shared" si="14"/>
        <v>0.5</v>
      </c>
      <c r="EL6" s="36">
        <f t="shared" si="14"/>
        <v>0.52</v>
      </c>
      <c r="EM6" s="36">
        <f t="shared" si="14"/>
        <v>0.53</v>
      </c>
      <c r="EN6" s="35" t="str">
        <f>IF(EN7="","",IF(EN7="-","【-】","【"&amp;SUBSTITUTE(TEXT(EN7,"#,##0.00"),"-","△")&amp;"】"))</f>
        <v>【0.69】</v>
      </c>
    </row>
    <row r="7" spans="1:144" s="37" customFormat="1" x14ac:dyDescent="0.15">
      <c r="A7" s="29"/>
      <c r="B7" s="38">
        <v>2020</v>
      </c>
      <c r="C7" s="38">
        <v>432121</v>
      </c>
      <c r="D7" s="38">
        <v>46</v>
      </c>
      <c r="E7" s="38">
        <v>1</v>
      </c>
      <c r="F7" s="38">
        <v>0</v>
      </c>
      <c r="G7" s="38">
        <v>1</v>
      </c>
      <c r="H7" s="38" t="s">
        <v>93</v>
      </c>
      <c r="I7" s="38" t="s">
        <v>94</v>
      </c>
      <c r="J7" s="38" t="s">
        <v>95</v>
      </c>
      <c r="K7" s="38" t="s">
        <v>96</v>
      </c>
      <c r="L7" s="38" t="s">
        <v>97</v>
      </c>
      <c r="M7" s="38" t="s">
        <v>98</v>
      </c>
      <c r="N7" s="39" t="s">
        <v>99</v>
      </c>
      <c r="O7" s="39">
        <v>62.96</v>
      </c>
      <c r="P7" s="39">
        <v>92.45</v>
      </c>
      <c r="Q7" s="39">
        <v>6380</v>
      </c>
      <c r="R7" s="39">
        <v>26254</v>
      </c>
      <c r="S7" s="39">
        <v>126.94</v>
      </c>
      <c r="T7" s="39">
        <v>206.82</v>
      </c>
      <c r="U7" s="39">
        <v>24030</v>
      </c>
      <c r="V7" s="39">
        <v>126.12</v>
      </c>
      <c r="W7" s="39">
        <v>190.53</v>
      </c>
      <c r="X7" s="39">
        <v>111.26</v>
      </c>
      <c r="Y7" s="39">
        <v>109.34</v>
      </c>
      <c r="Z7" s="39">
        <v>108.26</v>
      </c>
      <c r="AA7" s="39">
        <v>111.25</v>
      </c>
      <c r="AB7" s="39">
        <v>106.28</v>
      </c>
      <c r="AC7" s="39">
        <v>111.71</v>
      </c>
      <c r="AD7" s="39">
        <v>110.05</v>
      </c>
      <c r="AE7" s="39">
        <v>108.87</v>
      </c>
      <c r="AF7" s="39">
        <v>108.61</v>
      </c>
      <c r="AG7" s="39">
        <v>108.35</v>
      </c>
      <c r="AH7" s="39">
        <v>110.27</v>
      </c>
      <c r="AI7" s="39">
        <v>0</v>
      </c>
      <c r="AJ7" s="39">
        <v>0</v>
      </c>
      <c r="AK7" s="39">
        <v>0</v>
      </c>
      <c r="AL7" s="39">
        <v>0</v>
      </c>
      <c r="AM7" s="39">
        <v>0</v>
      </c>
      <c r="AN7" s="39">
        <v>1.72</v>
      </c>
      <c r="AO7" s="39">
        <v>2.64</v>
      </c>
      <c r="AP7" s="39">
        <v>3.16</v>
      </c>
      <c r="AQ7" s="39">
        <v>3.59</v>
      </c>
      <c r="AR7" s="39">
        <v>3.98</v>
      </c>
      <c r="AS7" s="39">
        <v>1.1499999999999999</v>
      </c>
      <c r="AT7" s="39">
        <v>424.09</v>
      </c>
      <c r="AU7" s="39">
        <v>449.82</v>
      </c>
      <c r="AV7" s="39">
        <v>462.92</v>
      </c>
      <c r="AW7" s="39">
        <v>433.61</v>
      </c>
      <c r="AX7" s="39">
        <v>489.2</v>
      </c>
      <c r="AY7" s="39">
        <v>384.34</v>
      </c>
      <c r="AZ7" s="39">
        <v>359.47</v>
      </c>
      <c r="BA7" s="39">
        <v>369.69</v>
      </c>
      <c r="BB7" s="39">
        <v>379.08</v>
      </c>
      <c r="BC7" s="39">
        <v>367.55</v>
      </c>
      <c r="BD7" s="39">
        <v>260.31</v>
      </c>
      <c r="BE7" s="39">
        <v>454.44</v>
      </c>
      <c r="BF7" s="39">
        <v>429.83</v>
      </c>
      <c r="BG7" s="39">
        <v>417.09</v>
      </c>
      <c r="BH7" s="39">
        <v>388.65</v>
      </c>
      <c r="BI7" s="39">
        <v>374.74</v>
      </c>
      <c r="BJ7" s="39">
        <v>380.58</v>
      </c>
      <c r="BK7" s="39">
        <v>401.79</v>
      </c>
      <c r="BL7" s="39">
        <v>402.99</v>
      </c>
      <c r="BM7" s="39">
        <v>398.98</v>
      </c>
      <c r="BN7" s="39">
        <v>418.68</v>
      </c>
      <c r="BO7" s="39">
        <v>275.67</v>
      </c>
      <c r="BP7" s="39">
        <v>85.52</v>
      </c>
      <c r="BQ7" s="39">
        <v>83.38</v>
      </c>
      <c r="BR7" s="39">
        <v>83</v>
      </c>
      <c r="BS7" s="39">
        <v>85.99</v>
      </c>
      <c r="BT7" s="39">
        <v>81.69</v>
      </c>
      <c r="BU7" s="39">
        <v>102.38</v>
      </c>
      <c r="BV7" s="39">
        <v>100.12</v>
      </c>
      <c r="BW7" s="39">
        <v>98.66</v>
      </c>
      <c r="BX7" s="39">
        <v>98.64</v>
      </c>
      <c r="BY7" s="39">
        <v>94.78</v>
      </c>
      <c r="BZ7" s="39">
        <v>100.05</v>
      </c>
      <c r="CA7" s="39">
        <v>339.67</v>
      </c>
      <c r="CB7" s="39">
        <v>348.62</v>
      </c>
      <c r="CC7" s="39">
        <v>351.46</v>
      </c>
      <c r="CD7" s="39">
        <v>345.88</v>
      </c>
      <c r="CE7" s="39">
        <v>376.24</v>
      </c>
      <c r="CF7" s="39">
        <v>168.67</v>
      </c>
      <c r="CG7" s="39">
        <v>174.97</v>
      </c>
      <c r="CH7" s="39">
        <v>178.59</v>
      </c>
      <c r="CI7" s="39">
        <v>178.92</v>
      </c>
      <c r="CJ7" s="39">
        <v>181.3</v>
      </c>
      <c r="CK7" s="39">
        <v>166.4</v>
      </c>
      <c r="CL7" s="39">
        <v>66.680000000000007</v>
      </c>
      <c r="CM7" s="39">
        <v>66.33</v>
      </c>
      <c r="CN7" s="39">
        <v>65.2</v>
      </c>
      <c r="CO7" s="39">
        <v>64.459999999999994</v>
      </c>
      <c r="CP7" s="39">
        <v>62.64</v>
      </c>
      <c r="CQ7" s="39">
        <v>54.92</v>
      </c>
      <c r="CR7" s="39">
        <v>55.63</v>
      </c>
      <c r="CS7" s="39">
        <v>55.03</v>
      </c>
      <c r="CT7" s="39">
        <v>55.14</v>
      </c>
      <c r="CU7" s="39">
        <v>55.89</v>
      </c>
      <c r="CV7" s="39">
        <v>60.69</v>
      </c>
      <c r="CW7" s="39">
        <v>77.900000000000006</v>
      </c>
      <c r="CX7" s="39">
        <v>77.92</v>
      </c>
      <c r="CY7" s="39">
        <v>78.27</v>
      </c>
      <c r="CZ7" s="39">
        <v>78.349999999999994</v>
      </c>
      <c r="DA7" s="39">
        <v>78.400000000000006</v>
      </c>
      <c r="DB7" s="39">
        <v>82.66</v>
      </c>
      <c r="DC7" s="39">
        <v>82.04</v>
      </c>
      <c r="DD7" s="39">
        <v>81.900000000000006</v>
      </c>
      <c r="DE7" s="39">
        <v>81.39</v>
      </c>
      <c r="DF7" s="39">
        <v>81.27</v>
      </c>
      <c r="DG7" s="39">
        <v>89.82</v>
      </c>
      <c r="DH7" s="39">
        <v>58.34</v>
      </c>
      <c r="DI7" s="39">
        <v>60.31</v>
      </c>
      <c r="DJ7" s="39">
        <v>61.32</v>
      </c>
      <c r="DK7" s="39">
        <v>62.26</v>
      </c>
      <c r="DL7" s="39">
        <v>62.56</v>
      </c>
      <c r="DM7" s="39">
        <v>48.49</v>
      </c>
      <c r="DN7" s="39">
        <v>48.05</v>
      </c>
      <c r="DO7" s="39">
        <v>48.87</v>
      </c>
      <c r="DP7" s="39">
        <v>49.92</v>
      </c>
      <c r="DQ7" s="39">
        <v>50.63</v>
      </c>
      <c r="DR7" s="39">
        <v>50.19</v>
      </c>
      <c r="DS7" s="39">
        <v>0.14000000000000001</v>
      </c>
      <c r="DT7" s="39">
        <v>32.15</v>
      </c>
      <c r="DU7" s="39">
        <v>14.4</v>
      </c>
      <c r="DV7" s="39">
        <v>22.16</v>
      </c>
      <c r="DW7" s="39">
        <v>21.85</v>
      </c>
      <c r="DX7" s="39">
        <v>12.79</v>
      </c>
      <c r="DY7" s="39">
        <v>13.39</v>
      </c>
      <c r="DZ7" s="39">
        <v>14.85</v>
      </c>
      <c r="EA7" s="39">
        <v>16.88</v>
      </c>
      <c r="EB7" s="39">
        <v>18.28</v>
      </c>
      <c r="EC7" s="39">
        <v>20.63</v>
      </c>
      <c r="ED7" s="39">
        <v>0.48</v>
      </c>
      <c r="EE7" s="39">
        <v>0.09</v>
      </c>
      <c r="EF7" s="39">
        <v>0.35</v>
      </c>
      <c r="EG7" s="39">
        <v>0.83</v>
      </c>
      <c r="EH7" s="39">
        <v>0.31</v>
      </c>
      <c r="EI7" s="39">
        <v>0.71</v>
      </c>
      <c r="EJ7" s="39">
        <v>0.54</v>
      </c>
      <c r="EK7" s="39">
        <v>0.5</v>
      </c>
      <c r="EL7" s="39">
        <v>0.52</v>
      </c>
      <c r="EM7" s="39">
        <v>0.53</v>
      </c>
      <c r="EN7" s="39">
        <v>0.69</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D10" si="15">DATEVALUE($B7+12-B11&amp;"/1/"&amp;B12)</f>
        <v>46753</v>
      </c>
      <c r="C10" s="43">
        <f t="shared" si="15"/>
        <v>47119</v>
      </c>
      <c r="D10" s="43">
        <f t="shared" si="15"/>
        <v>47484</v>
      </c>
      <c r="E10" s="44">
        <f>DATEVALUE($B7+12-E11&amp;"/1/"&amp;E12)</f>
        <v>47849</v>
      </c>
      <c r="F10" s="44">
        <f>DATEVALUE($B7+12-F11&amp;"/1/"&amp;F12)</f>
        <v>48215</v>
      </c>
    </row>
    <row r="11" spans="1:144" x14ac:dyDescent="0.15">
      <c r="B11">
        <v>4</v>
      </c>
      <c r="C11">
        <v>3</v>
      </c>
      <c r="D11">
        <v>2</v>
      </c>
      <c r="E11">
        <v>1</v>
      </c>
      <c r="F11">
        <v>0</v>
      </c>
      <c r="G11" t="s">
        <v>105</v>
      </c>
    </row>
    <row r="12" spans="1:144" x14ac:dyDescent="0.15">
      <c r="B12">
        <v>1</v>
      </c>
      <c r="C12">
        <v>1</v>
      </c>
      <c r="D12">
        <v>1</v>
      </c>
      <c r="E12">
        <v>1</v>
      </c>
      <c r="F12">
        <v>2</v>
      </c>
      <c r="G12" t="s">
        <v>106</v>
      </c>
    </row>
    <row r="13" spans="1:144" x14ac:dyDescent="0.15">
      <c r="B13" t="s">
        <v>107</v>
      </c>
      <c r="C13" t="s">
        <v>107</v>
      </c>
      <c r="D13" t="s">
        <v>107</v>
      </c>
      <c r="E13" t="s">
        <v>108</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前田 響</cp:lastModifiedBy>
  <cp:lastPrinted>2022-01-25T07:17:02Z</cp:lastPrinted>
  <dcterms:created xsi:type="dcterms:W3CDTF">2021-12-03T06:58:35Z</dcterms:created>
  <dcterms:modified xsi:type="dcterms:W3CDTF">2022-01-26T07:04:27Z</dcterms:modified>
  <cp:category/>
</cp:coreProperties>
</file>