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X:\202 入札・契約\07 条例等改正\●R7.10.30_週休2日試行工事実施要領改正\【施行】掲示板、HP\HP\"/>
    </mc:Choice>
  </mc:AlternateContent>
  <xr:revisionPtr revIDLastSave="0" documentId="13_ncr:1_{394CAD4B-5CCE-4C79-86CC-0C27EAD830E7}" xr6:coauthVersionLast="47" xr6:coauthVersionMax="47" xr10:uidLastSave="{00000000-0000-0000-0000-000000000000}"/>
  <bookViews>
    <workbookView xWindow="-120" yWindow="-120" windowWidth="29040" windowHeight="15720" xr2:uid="{6B1C3737-6719-43A8-A238-E801B8A88FE1}"/>
  </bookViews>
  <sheets>
    <sheet name="別紙４" sheetId="2" r:id="rId1"/>
  </sheets>
  <externalReferences>
    <externalReference r:id="rId2"/>
  </externalReferences>
  <definedNames>
    <definedName name="_xlnm._FilterDatabase" localSheetId="0" hidden="1">別紙４!$A$13:$A$215</definedName>
    <definedName name="_Key1" hidden="1">#REF!</definedName>
    <definedName name="_Key2" hidden="1">#REF!</definedName>
    <definedName name="_Order1" hidden="1">255</definedName>
    <definedName name="_Order2" hidden="1">0</definedName>
    <definedName name="_Sort" hidden="1">#REF!</definedName>
    <definedName name="_Sort1" hidden="1">#REF!</definedName>
    <definedName name="_xlnm.Print_Area" localSheetId="0">別紙４!$B$2:$AW$215</definedName>
    <definedName name="_xlnm.Print_Titles" localSheetId="0">別紙４!$2:$13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C204" i="2" l="1"/>
  <c r="DV204" i="2"/>
  <c r="DO204" i="2"/>
  <c r="DH204" i="2"/>
  <c r="DA204" i="2"/>
  <c r="EP204" i="2" s="1"/>
  <c r="CG204" i="2"/>
  <c r="BZ204" i="2"/>
  <c r="BS204" i="2"/>
  <c r="BL204" i="2"/>
  <c r="BE204" i="2"/>
  <c r="CT204" i="2" s="1"/>
  <c r="AH204" i="2"/>
  <c r="AA204" i="2"/>
  <c r="T204" i="2"/>
  <c r="M204" i="2"/>
  <c r="F204" i="2"/>
  <c r="AU204" i="2" s="1"/>
  <c r="EK203" i="2"/>
  <c r="CO203" i="2"/>
  <c r="AP203" i="2"/>
  <c r="EK202" i="2"/>
  <c r="CO202" i="2"/>
  <c r="AP202" i="2"/>
  <c r="EC196" i="2"/>
  <c r="DV196" i="2"/>
  <c r="DO196" i="2"/>
  <c r="DH196" i="2"/>
  <c r="DA196" i="2"/>
  <c r="CT196" i="2"/>
  <c r="CG196" i="2"/>
  <c r="BZ196" i="2"/>
  <c r="BS196" i="2"/>
  <c r="BL196" i="2"/>
  <c r="BE196" i="2"/>
  <c r="AH196" i="2"/>
  <c r="AA196" i="2"/>
  <c r="AU196" i="2" s="1"/>
  <c r="T196" i="2"/>
  <c r="M196" i="2"/>
  <c r="F196" i="2"/>
  <c r="EK195" i="2"/>
  <c r="CO195" i="2"/>
  <c r="AP195" i="2"/>
  <c r="EK194" i="2"/>
  <c r="CO194" i="2"/>
  <c r="AP194" i="2"/>
  <c r="DY188" i="2"/>
  <c r="DR188" i="2"/>
  <c r="DK188" i="2"/>
  <c r="DD188" i="2"/>
  <c r="EP188" i="2" s="1"/>
  <c r="CC188" i="2"/>
  <c r="BV188" i="2"/>
  <c r="BO188" i="2"/>
  <c r="CT188" i="2" s="1"/>
  <c r="BH188" i="2"/>
  <c r="AU188" i="2"/>
  <c r="AD188" i="2"/>
  <c r="W188" i="2"/>
  <c r="P188" i="2"/>
  <c r="I188" i="2"/>
  <c r="EK187" i="2"/>
  <c r="CO187" i="2"/>
  <c r="AP187" i="2"/>
  <c r="EK186" i="2"/>
  <c r="CO186" i="2"/>
  <c r="AP186" i="2"/>
  <c r="EA180" i="2"/>
  <c r="DT180" i="2"/>
  <c r="DM180" i="2"/>
  <c r="DF180" i="2"/>
  <c r="EP180" i="2" s="1"/>
  <c r="CY180" i="2"/>
  <c r="CE180" i="2"/>
  <c r="BX180" i="2"/>
  <c r="BQ180" i="2"/>
  <c r="BJ180" i="2"/>
  <c r="BC180" i="2"/>
  <c r="AF180" i="2"/>
  <c r="Y180" i="2"/>
  <c r="R180" i="2"/>
  <c r="K180" i="2"/>
  <c r="AU180" i="2" s="1"/>
  <c r="D180" i="2"/>
  <c r="EK179" i="2"/>
  <c r="CO179" i="2"/>
  <c r="AP179" i="2"/>
  <c r="EK178" i="2"/>
  <c r="CO178" i="2"/>
  <c r="AP178" i="2"/>
  <c r="EP172" i="2"/>
  <c r="EC172" i="2"/>
  <c r="DV172" i="2"/>
  <c r="DO172" i="2"/>
  <c r="DH172" i="2"/>
  <c r="DA172" i="2"/>
  <c r="CG172" i="2"/>
  <c r="BZ172" i="2"/>
  <c r="BS172" i="2"/>
  <c r="BL172" i="2"/>
  <c r="BE172" i="2"/>
  <c r="CT172" i="2" s="1"/>
  <c r="AH172" i="2"/>
  <c r="AA172" i="2"/>
  <c r="T172" i="2"/>
  <c r="M172" i="2"/>
  <c r="F172" i="2"/>
  <c r="EK171" i="2"/>
  <c r="CO171" i="2"/>
  <c r="AP171" i="2"/>
  <c r="EK170" i="2"/>
  <c r="CO170" i="2"/>
  <c r="AP170" i="2"/>
  <c r="DY164" i="2"/>
  <c r="EP164" i="2" s="1"/>
  <c r="DR164" i="2"/>
  <c r="DK164" i="2"/>
  <c r="DD164" i="2"/>
  <c r="CC164" i="2"/>
  <c r="BV164" i="2"/>
  <c r="BO164" i="2"/>
  <c r="BH164" i="2"/>
  <c r="CT164" i="2" s="1"/>
  <c r="AD164" i="2"/>
  <c r="W164" i="2"/>
  <c r="P164" i="2"/>
  <c r="I164" i="2"/>
  <c r="AU164" i="2" s="1"/>
  <c r="EK163" i="2"/>
  <c r="CO163" i="2"/>
  <c r="AP163" i="2"/>
  <c r="EK162" i="2"/>
  <c r="CO162" i="2"/>
  <c r="AP162" i="2"/>
  <c r="EA156" i="2"/>
  <c r="DT156" i="2"/>
  <c r="DM156" i="2"/>
  <c r="DF156" i="2"/>
  <c r="CY156" i="2"/>
  <c r="EP156" i="2" s="1"/>
  <c r="CE156" i="2"/>
  <c r="BX156" i="2"/>
  <c r="BQ156" i="2"/>
  <c r="BJ156" i="2"/>
  <c r="BC156" i="2"/>
  <c r="CT156" i="2" s="1"/>
  <c r="AF156" i="2"/>
  <c r="Y156" i="2"/>
  <c r="R156" i="2"/>
  <c r="AU156" i="2" s="1"/>
  <c r="K156" i="2"/>
  <c r="D156" i="2"/>
  <c r="EK155" i="2"/>
  <c r="CO155" i="2"/>
  <c r="AP155" i="2"/>
  <c r="EK154" i="2"/>
  <c r="CO154" i="2"/>
  <c r="AP154" i="2"/>
  <c r="ED148" i="2"/>
  <c r="DW148" i="2"/>
  <c r="DP148" i="2"/>
  <c r="DI148" i="2"/>
  <c r="DB148" i="2"/>
  <c r="EP148" i="2" s="1"/>
  <c r="CH148" i="2"/>
  <c r="CA148" i="2"/>
  <c r="BT148" i="2"/>
  <c r="CT148" i="2" s="1"/>
  <c r="BM148" i="2"/>
  <c r="BF148" i="2"/>
  <c r="AI148" i="2"/>
  <c r="AB148" i="2"/>
  <c r="U148" i="2"/>
  <c r="N148" i="2"/>
  <c r="G148" i="2"/>
  <c r="AU148" i="2" s="1"/>
  <c r="EK147" i="2"/>
  <c r="CO147" i="2"/>
  <c r="AP147" i="2"/>
  <c r="EK146" i="2"/>
  <c r="CO146" i="2"/>
  <c r="AP146" i="2"/>
  <c r="EP140" i="2"/>
  <c r="DZ140" i="2"/>
  <c r="DS140" i="2"/>
  <c r="DL140" i="2"/>
  <c r="DE140" i="2"/>
  <c r="CD140" i="2"/>
  <c r="BW140" i="2"/>
  <c r="BP140" i="2"/>
  <c r="BI140" i="2"/>
  <c r="AE140" i="2"/>
  <c r="AU140" i="2" s="1"/>
  <c r="X140" i="2"/>
  <c r="Q140" i="2"/>
  <c r="J140" i="2"/>
  <c r="EK139" i="2"/>
  <c r="CO139" i="2"/>
  <c r="AP139" i="2"/>
  <c r="EK138" i="2"/>
  <c r="CO138" i="2"/>
  <c r="AP138" i="2"/>
  <c r="EB132" i="2"/>
  <c r="DU132" i="2"/>
  <c r="DN132" i="2"/>
  <c r="DG132" i="2"/>
  <c r="EP132" i="2" s="1"/>
  <c r="CZ132" i="2"/>
  <c r="CF132" i="2"/>
  <c r="BY132" i="2"/>
  <c r="BR132" i="2"/>
  <c r="BK132" i="2"/>
  <c r="BD132" i="2"/>
  <c r="AU132" i="2"/>
  <c r="AG132" i="2"/>
  <c r="Z132" i="2"/>
  <c r="S132" i="2"/>
  <c r="L132" i="2"/>
  <c r="E132" i="2"/>
  <c r="EK131" i="2"/>
  <c r="CO131" i="2"/>
  <c r="AP131" i="2"/>
  <c r="EK130" i="2"/>
  <c r="CO130" i="2"/>
  <c r="AP130" i="2"/>
  <c r="DX124" i="2"/>
  <c r="DQ124" i="2"/>
  <c r="DJ124" i="2"/>
  <c r="DC124" i="2"/>
  <c r="CT124" i="2"/>
  <c r="CB124" i="2"/>
  <c r="BU124" i="2"/>
  <c r="BN124" i="2"/>
  <c r="BG124" i="2"/>
  <c r="AC124" i="2"/>
  <c r="V124" i="2"/>
  <c r="O124" i="2"/>
  <c r="H124" i="2"/>
  <c r="AU124" i="2" s="1"/>
  <c r="EK123" i="2"/>
  <c r="CO123" i="2"/>
  <c r="AP123" i="2"/>
  <c r="EK122" i="2"/>
  <c r="CO122" i="2"/>
  <c r="AP122" i="2"/>
  <c r="EP116" i="2"/>
  <c r="DZ116" i="2"/>
  <c r="DS116" i="2"/>
  <c r="DL116" i="2"/>
  <c r="DE116" i="2"/>
  <c r="CD116" i="2"/>
  <c r="BW116" i="2"/>
  <c r="BP116" i="2"/>
  <c r="CT116" i="2" s="1"/>
  <c r="BI116" i="2"/>
  <c r="AE116" i="2"/>
  <c r="X116" i="2"/>
  <c r="Q116" i="2"/>
  <c r="J116" i="2"/>
  <c r="AU116" i="2" s="1"/>
  <c r="EL115" i="2"/>
  <c r="EK115" i="2"/>
  <c r="CP115" i="2"/>
  <c r="CP123" i="2" s="1"/>
  <c r="CP131" i="2" s="1"/>
  <c r="CO115" i="2"/>
  <c r="AQ115" i="2"/>
  <c r="AP115" i="2"/>
  <c r="EL114" i="2"/>
  <c r="EL122" i="2" s="1"/>
  <c r="EL130" i="2" s="1"/>
  <c r="EK114" i="2"/>
  <c r="CP114" i="2"/>
  <c r="CP122" i="2" s="1"/>
  <c r="CP130" i="2" s="1"/>
  <c r="CO114" i="2"/>
  <c r="AP114" i="2"/>
  <c r="AQ114" i="2" s="1"/>
  <c r="EC108" i="2"/>
  <c r="DV108" i="2"/>
  <c r="DO108" i="2"/>
  <c r="DH108" i="2"/>
  <c r="EP108" i="2" s="1"/>
  <c r="DA108" i="2"/>
  <c r="CG108" i="2"/>
  <c r="BZ108" i="2"/>
  <c r="BS108" i="2"/>
  <c r="BL108" i="2"/>
  <c r="BE108" i="2"/>
  <c r="CT108" i="2" s="1"/>
  <c r="AU108" i="2"/>
  <c r="AH108" i="2"/>
  <c r="AA108" i="2"/>
  <c r="T108" i="2"/>
  <c r="M108" i="2"/>
  <c r="F108" i="2"/>
  <c r="EK107" i="2"/>
  <c r="CO107" i="2"/>
  <c r="AP107" i="2"/>
  <c r="EK106" i="2"/>
  <c r="CO106" i="2"/>
  <c r="AP106" i="2"/>
  <c r="EC100" i="2"/>
  <c r="DV100" i="2"/>
  <c r="DO100" i="2"/>
  <c r="DH100" i="2"/>
  <c r="DA100" i="2"/>
  <c r="EP100" i="2" s="1"/>
  <c r="CT100" i="2"/>
  <c r="CG100" i="2"/>
  <c r="BZ100" i="2"/>
  <c r="BS100" i="2"/>
  <c r="BL100" i="2"/>
  <c r="BE100" i="2"/>
  <c r="AH100" i="2"/>
  <c r="AA100" i="2"/>
  <c r="AU100" i="2" s="1"/>
  <c r="T100" i="2"/>
  <c r="M100" i="2"/>
  <c r="F100" i="2"/>
  <c r="EK99" i="2"/>
  <c r="CO99" i="2"/>
  <c r="AP99" i="2"/>
  <c r="EK98" i="2"/>
  <c r="CO98" i="2"/>
  <c r="AP98" i="2"/>
  <c r="DY92" i="2"/>
  <c r="DR92" i="2"/>
  <c r="DK92" i="2"/>
  <c r="DD92" i="2"/>
  <c r="EP92" i="2" s="1"/>
  <c r="CC92" i="2"/>
  <c r="BV92" i="2"/>
  <c r="BO92" i="2"/>
  <c r="BH92" i="2"/>
  <c r="AD92" i="2"/>
  <c r="W92" i="2"/>
  <c r="P92" i="2"/>
  <c r="I92" i="2"/>
  <c r="AU92" i="2" s="1"/>
  <c r="EK91" i="2"/>
  <c r="CO91" i="2"/>
  <c r="AP91" i="2"/>
  <c r="EK90" i="2"/>
  <c r="CO90" i="2"/>
  <c r="AP90" i="2"/>
  <c r="EA84" i="2"/>
  <c r="DT84" i="2"/>
  <c r="DM84" i="2"/>
  <c r="EP84" i="2" s="1"/>
  <c r="DF84" i="2"/>
  <c r="CY84" i="2"/>
  <c r="CE84" i="2"/>
  <c r="BX84" i="2"/>
  <c r="BQ84" i="2"/>
  <c r="BJ84" i="2"/>
  <c r="BC84" i="2"/>
  <c r="CT84" i="2" s="1"/>
  <c r="AU84" i="2"/>
  <c r="AF84" i="2"/>
  <c r="Y84" i="2"/>
  <c r="R84" i="2"/>
  <c r="K84" i="2"/>
  <c r="D84" i="2"/>
  <c r="EK83" i="2"/>
  <c r="CO83" i="2"/>
  <c r="AP83" i="2"/>
  <c r="EK82" i="2"/>
  <c r="CO82" i="2"/>
  <c r="AP82" i="2"/>
  <c r="EC76" i="2"/>
  <c r="DV76" i="2"/>
  <c r="DO76" i="2"/>
  <c r="DH76" i="2"/>
  <c r="DA76" i="2"/>
  <c r="EP76" i="2" s="1"/>
  <c r="CT76" i="2"/>
  <c r="CG76" i="2"/>
  <c r="BZ76" i="2"/>
  <c r="BS76" i="2"/>
  <c r="BL76" i="2"/>
  <c r="BE76" i="2"/>
  <c r="AH76" i="2"/>
  <c r="AA76" i="2"/>
  <c r="AU76" i="2" s="1"/>
  <c r="T76" i="2"/>
  <c r="M76" i="2"/>
  <c r="F76" i="2"/>
  <c r="EK75" i="2"/>
  <c r="CO75" i="2"/>
  <c r="AP75" i="2"/>
  <c r="EK74" i="2"/>
  <c r="CO74" i="2"/>
  <c r="AP74" i="2"/>
  <c r="DY68" i="2"/>
  <c r="DR68" i="2"/>
  <c r="DK68" i="2"/>
  <c r="DD68" i="2"/>
  <c r="EP68" i="2" s="1"/>
  <c r="CC68" i="2"/>
  <c r="BV68" i="2"/>
  <c r="BO68" i="2"/>
  <c r="BH68" i="2"/>
  <c r="CT68" i="2" s="1"/>
  <c r="AD68" i="2"/>
  <c r="W68" i="2"/>
  <c r="AU68" i="2" s="1"/>
  <c r="P68" i="2"/>
  <c r="I68" i="2"/>
  <c r="EK67" i="2"/>
  <c r="CO67" i="2"/>
  <c r="AP67" i="2"/>
  <c r="EK66" i="2"/>
  <c r="CO66" i="2"/>
  <c r="AP66" i="2"/>
  <c r="EP60" i="2"/>
  <c r="EA60" i="2"/>
  <c r="DT60" i="2"/>
  <c r="DM60" i="2"/>
  <c r="DF60" i="2"/>
  <c r="CY60" i="2"/>
  <c r="CE60" i="2"/>
  <c r="BX60" i="2"/>
  <c r="BQ60" i="2"/>
  <c r="CT60" i="2" s="1"/>
  <c r="BJ60" i="2"/>
  <c r="BC60" i="2"/>
  <c r="AF60" i="2"/>
  <c r="Y60" i="2"/>
  <c r="R60" i="2"/>
  <c r="K60" i="2"/>
  <c r="D60" i="2"/>
  <c r="EK59" i="2"/>
  <c r="CO59" i="2"/>
  <c r="AP59" i="2"/>
  <c r="EK58" i="2"/>
  <c r="CO58" i="2"/>
  <c r="AP58" i="2"/>
  <c r="ED52" i="2"/>
  <c r="DW52" i="2"/>
  <c r="EP52" i="2" s="1"/>
  <c r="DP52" i="2"/>
  <c r="DI52" i="2"/>
  <c r="DB52" i="2"/>
  <c r="CH52" i="2"/>
  <c r="CA52" i="2"/>
  <c r="BT52" i="2"/>
  <c r="BM52" i="2"/>
  <c r="BF52" i="2"/>
  <c r="CT52" i="2" s="1"/>
  <c r="AI52" i="2"/>
  <c r="AB52" i="2"/>
  <c r="U52" i="2"/>
  <c r="N52" i="2"/>
  <c r="G52" i="2"/>
  <c r="EK51" i="2"/>
  <c r="CO51" i="2"/>
  <c r="AP51" i="2"/>
  <c r="EK50" i="2"/>
  <c r="CO50" i="2"/>
  <c r="AP50" i="2"/>
  <c r="DZ44" i="2"/>
  <c r="DS44" i="2"/>
  <c r="DL44" i="2"/>
  <c r="DE44" i="2"/>
  <c r="CD44" i="2"/>
  <c r="BW44" i="2"/>
  <c r="BP44" i="2"/>
  <c r="BI44" i="2"/>
  <c r="CT44" i="2" s="1"/>
  <c r="AE44" i="2"/>
  <c r="X44" i="2"/>
  <c r="Q44" i="2"/>
  <c r="AU44" i="2" s="1"/>
  <c r="J44" i="2"/>
  <c r="EK43" i="2"/>
  <c r="CO43" i="2"/>
  <c r="AP43" i="2"/>
  <c r="EK42" i="2"/>
  <c r="CO42" i="2"/>
  <c r="AP42" i="2"/>
  <c r="EB36" i="2"/>
  <c r="DU36" i="2"/>
  <c r="DN36" i="2"/>
  <c r="DG36" i="2"/>
  <c r="CZ36" i="2"/>
  <c r="CF36" i="2"/>
  <c r="BY36" i="2"/>
  <c r="BR36" i="2"/>
  <c r="BK36" i="2"/>
  <c r="BD36" i="2"/>
  <c r="CT36" i="2" s="1"/>
  <c r="AG36" i="2"/>
  <c r="Z36" i="2"/>
  <c r="S36" i="2"/>
  <c r="L36" i="2"/>
  <c r="E36" i="2"/>
  <c r="AU36" i="2" s="1"/>
  <c r="EK35" i="2"/>
  <c r="CO35" i="2"/>
  <c r="AP35" i="2"/>
  <c r="EK34" i="2"/>
  <c r="CO34" i="2"/>
  <c r="AP34" i="2"/>
  <c r="DX28" i="2"/>
  <c r="DQ28" i="2"/>
  <c r="DJ28" i="2"/>
  <c r="DC28" i="2"/>
  <c r="EP28" i="2" s="1"/>
  <c r="CB28" i="2"/>
  <c r="BU28" i="2"/>
  <c r="BN28" i="2"/>
  <c r="BG28" i="2"/>
  <c r="CT28" i="2" s="1"/>
  <c r="AC28" i="2"/>
  <c r="V28" i="2"/>
  <c r="O28" i="2"/>
  <c r="H28" i="2"/>
  <c r="AU28" i="2" s="1"/>
  <c r="EK27" i="2"/>
  <c r="CO27" i="2"/>
  <c r="AP27" i="2"/>
  <c r="EK26" i="2"/>
  <c r="CO26" i="2"/>
  <c r="AP26" i="2"/>
  <c r="DZ20" i="2"/>
  <c r="DS20" i="2"/>
  <c r="DL20" i="2"/>
  <c r="DE20" i="2"/>
  <c r="EP20" i="2" s="1"/>
  <c r="CD20" i="2"/>
  <c r="BW20" i="2"/>
  <c r="BP20" i="2"/>
  <c r="BI20" i="2"/>
  <c r="CT20" i="2" s="1"/>
  <c r="AE20" i="2"/>
  <c r="X20" i="2"/>
  <c r="Q20" i="2"/>
  <c r="J20" i="2"/>
  <c r="AU20" i="2" s="1"/>
  <c r="EL19" i="2"/>
  <c r="EL27" i="2" s="1"/>
  <c r="EK19" i="2"/>
  <c r="CP19" i="2"/>
  <c r="CO19" i="2"/>
  <c r="AQ19" i="2"/>
  <c r="AP19" i="2"/>
  <c r="EK18" i="2"/>
  <c r="EL18" i="2" s="1"/>
  <c r="CO18" i="2"/>
  <c r="CP18" i="2" s="1"/>
  <c r="AP18" i="2"/>
  <c r="AQ18" i="2" s="1"/>
  <c r="CY14" i="2"/>
  <c r="CY22" i="2" s="1"/>
  <c r="CY30" i="2" s="1"/>
  <c r="EC30" i="2" s="1"/>
  <c r="BC14" i="2"/>
  <c r="BC22" i="2" s="1"/>
  <c r="BC30" i="2" s="1"/>
  <c r="CG30" i="2" s="1"/>
  <c r="G7" i="2"/>
  <c r="D14" i="2" s="1"/>
  <c r="EP18" i="2" s="1"/>
  <c r="M7" i="2" l="1"/>
  <c r="D15" i="2" s="1"/>
  <c r="D16" i="2" s="1"/>
  <c r="EC14" i="2"/>
  <c r="AU17" i="2"/>
  <c r="CP27" i="2"/>
  <c r="CP35" i="2" s="1"/>
  <c r="CP43" i="2" s="1"/>
  <c r="CP51" i="2" s="1"/>
  <c r="CP59" i="2" s="1"/>
  <c r="CP67" i="2" s="1"/>
  <c r="CP75" i="2" s="1"/>
  <c r="CP83" i="2" s="1"/>
  <c r="CP91" i="2" s="1"/>
  <c r="CP99" i="2" s="1"/>
  <c r="CP107" i="2" s="1"/>
  <c r="EP14" i="2"/>
  <c r="CT15" i="2"/>
  <c r="CT17" i="2"/>
  <c r="D22" i="2"/>
  <c r="AU14" i="2"/>
  <c r="CH22" i="2"/>
  <c r="AQ26" i="2"/>
  <c r="AQ34" i="2" s="1"/>
  <c r="AQ42" i="2" s="1"/>
  <c r="AQ50" i="2" s="1"/>
  <c r="AQ58" i="2" s="1"/>
  <c r="AQ66" i="2" s="1"/>
  <c r="AQ74" i="2" s="1"/>
  <c r="AQ82" i="2" s="1"/>
  <c r="AQ90" i="2" s="1"/>
  <c r="AQ98" i="2" s="1"/>
  <c r="AQ106" i="2" s="1"/>
  <c r="EL50" i="2"/>
  <c r="EL58" i="2" s="1"/>
  <c r="AH14" i="2"/>
  <c r="CT18" i="2"/>
  <c r="EP17" i="2"/>
  <c r="EP19" i="2" s="1"/>
  <c r="EQ19" i="2" s="1"/>
  <c r="EL35" i="2"/>
  <c r="EL43" i="2" s="1"/>
  <c r="EL51" i="2" s="1"/>
  <c r="EL59" i="2" s="1"/>
  <c r="EL67" i="2" s="1"/>
  <c r="EL75" i="2" s="1"/>
  <c r="EL83" i="2" s="1"/>
  <c r="EL91" i="2" s="1"/>
  <c r="EL99" i="2" s="1"/>
  <c r="EL107" i="2" s="1"/>
  <c r="CP26" i="2"/>
  <c r="CP34" i="2" s="1"/>
  <c r="CG14" i="2"/>
  <c r="EP15" i="2"/>
  <c r="ED22" i="2"/>
  <c r="BC38" i="2"/>
  <c r="CP42" i="2"/>
  <c r="CP50" i="2" s="1"/>
  <c r="CP58" i="2" s="1"/>
  <c r="CP66" i="2" s="1"/>
  <c r="CP74" i="2" s="1"/>
  <c r="CP82" i="2" s="1"/>
  <c r="CP90" i="2" s="1"/>
  <c r="CP98" i="2" s="1"/>
  <c r="CP106" i="2" s="1"/>
  <c r="CY23" i="2"/>
  <c r="BC23" i="2"/>
  <c r="CY15" i="2"/>
  <c r="CY31" i="2"/>
  <c r="BC31" i="2"/>
  <c r="BC39" i="2"/>
  <c r="D23" i="2"/>
  <c r="CT14" i="2"/>
  <c r="EL26" i="2"/>
  <c r="EL34" i="2" s="1"/>
  <c r="CY38" i="2"/>
  <c r="AU18" i="2"/>
  <c r="AQ27" i="2"/>
  <c r="AQ35" i="2" s="1"/>
  <c r="AQ43" i="2" s="1"/>
  <c r="AQ51" i="2" s="1"/>
  <c r="AQ59" i="2" s="1"/>
  <c r="AQ67" i="2" s="1"/>
  <c r="AQ75" i="2" s="1"/>
  <c r="AQ83" i="2" s="1"/>
  <c r="AQ91" i="2" s="1"/>
  <c r="AQ99" i="2" s="1"/>
  <c r="AQ107" i="2" s="1"/>
  <c r="EP36" i="2"/>
  <c r="AU15" i="2"/>
  <c r="EL42" i="2"/>
  <c r="AU60" i="2"/>
  <c r="AU52" i="2"/>
  <c r="EL66" i="2"/>
  <c r="EL74" i="2" s="1"/>
  <c r="EL82" i="2" s="1"/>
  <c r="EL90" i="2" s="1"/>
  <c r="EL98" i="2" s="1"/>
  <c r="EL106" i="2" s="1"/>
  <c r="EP44" i="2"/>
  <c r="CT92" i="2"/>
  <c r="CP138" i="2"/>
  <c r="CP146" i="2" s="1"/>
  <c r="CP154" i="2" s="1"/>
  <c r="CP162" i="2" s="1"/>
  <c r="CP170" i="2" s="1"/>
  <c r="CP178" i="2" s="1"/>
  <c r="CP186" i="2" s="1"/>
  <c r="CP194" i="2" s="1"/>
  <c r="CP202" i="2" s="1"/>
  <c r="AQ122" i="2"/>
  <c r="AQ130" i="2" s="1"/>
  <c r="EL123" i="2"/>
  <c r="EL131" i="2" s="1"/>
  <c r="EL139" i="2" s="1"/>
  <c r="EL147" i="2" s="1"/>
  <c r="EL155" i="2" s="1"/>
  <c r="EL163" i="2" s="1"/>
  <c r="EL171" i="2" s="1"/>
  <c r="EL179" i="2" s="1"/>
  <c r="EL187" i="2" s="1"/>
  <c r="EL195" i="2" s="1"/>
  <c r="EL203" i="2" s="1"/>
  <c r="AQ123" i="2"/>
  <c r="AQ131" i="2" s="1"/>
  <c r="AQ139" i="2" s="1"/>
  <c r="AQ147" i="2" s="1"/>
  <c r="AQ155" i="2" s="1"/>
  <c r="AQ163" i="2" s="1"/>
  <c r="AQ171" i="2" s="1"/>
  <c r="AQ179" i="2" s="1"/>
  <c r="AQ187" i="2" s="1"/>
  <c r="AQ195" i="2" s="1"/>
  <c r="AQ203" i="2" s="1"/>
  <c r="AQ138" i="2"/>
  <c r="AQ146" i="2" s="1"/>
  <c r="AQ154" i="2" s="1"/>
  <c r="AQ162" i="2" s="1"/>
  <c r="AQ170" i="2" s="1"/>
  <c r="AQ178" i="2" s="1"/>
  <c r="AQ186" i="2" s="1"/>
  <c r="AQ194" i="2" s="1"/>
  <c r="AQ202" i="2" s="1"/>
  <c r="CP139" i="2"/>
  <c r="CP147" i="2" s="1"/>
  <c r="CP155" i="2" s="1"/>
  <c r="CP163" i="2" s="1"/>
  <c r="CP171" i="2" s="1"/>
  <c r="CP179" i="2" s="1"/>
  <c r="CP187" i="2" s="1"/>
  <c r="CP195" i="2" s="1"/>
  <c r="CP203" i="2" s="1"/>
  <c r="EP124" i="2"/>
  <c r="CT132" i="2"/>
  <c r="CT140" i="2"/>
  <c r="EL138" i="2"/>
  <c r="EL146" i="2" s="1"/>
  <c r="EL154" i="2" s="1"/>
  <c r="EL162" i="2" s="1"/>
  <c r="EL170" i="2" s="1"/>
  <c r="EL178" i="2" s="1"/>
  <c r="EL186" i="2" s="1"/>
  <c r="EL194" i="2" s="1"/>
  <c r="EL202" i="2" s="1"/>
  <c r="AU172" i="2"/>
  <c r="CT180" i="2"/>
  <c r="EP196" i="2"/>
  <c r="BC15" i="2" l="1"/>
  <c r="E15" i="2"/>
  <c r="AU16" i="2"/>
  <c r="AV16" i="2" s="1"/>
  <c r="D24" i="2"/>
  <c r="E23" i="2"/>
  <c r="CY16" i="2"/>
  <c r="CZ15" i="2"/>
  <c r="EP16" i="2"/>
  <c r="EQ16" i="2" s="1"/>
  <c r="CY46" i="2"/>
  <c r="ED38" i="2"/>
  <c r="CY32" i="2"/>
  <c r="CZ31" i="2"/>
  <c r="BC40" i="2"/>
  <c r="BD39" i="2"/>
  <c r="CY39" i="2"/>
  <c r="BC24" i="2"/>
  <c r="BD23" i="2"/>
  <c r="CV16" i="2"/>
  <c r="A21" i="2"/>
  <c r="A17" i="2"/>
  <c r="A14" i="2"/>
  <c r="CV14" i="2"/>
  <c r="CV13" i="2"/>
  <c r="CV19" i="2"/>
  <c r="A19" i="2"/>
  <c r="A16" i="2"/>
  <c r="A18" i="2"/>
  <c r="CV18" i="2"/>
  <c r="CV17" i="2"/>
  <c r="CV15" i="2"/>
  <c r="A15" i="2"/>
  <c r="CV21" i="2"/>
  <c r="AU19" i="2"/>
  <c r="AV19" i="2" s="1"/>
  <c r="BD31" i="2"/>
  <c r="BC32" i="2"/>
  <c r="CY24" i="2"/>
  <c r="CZ23" i="2"/>
  <c r="EP26" i="2"/>
  <c r="AU22" i="2"/>
  <c r="AU23" i="2"/>
  <c r="EP22" i="2"/>
  <c r="AI22" i="2"/>
  <c r="EP25" i="2"/>
  <c r="CT25" i="2"/>
  <c r="CT22" i="2"/>
  <c r="D30" i="2"/>
  <c r="AU26" i="2"/>
  <c r="AU25" i="2"/>
  <c r="CT26" i="2"/>
  <c r="CT27" i="2" s="1"/>
  <c r="CU27" i="2" s="1"/>
  <c r="CT23" i="2"/>
  <c r="EP23" i="2"/>
  <c r="EP24" i="2" s="1"/>
  <c r="EQ24" i="2" s="1"/>
  <c r="CT19" i="2"/>
  <c r="CU19" i="2" s="1"/>
  <c r="BC46" i="2"/>
  <c r="CH38" i="2"/>
  <c r="CT16" i="2"/>
  <c r="CU16" i="2" s="1"/>
  <c r="E16" i="2"/>
  <c r="F15" i="2"/>
  <c r="BC16" i="2"/>
  <c r="BD15" i="2"/>
  <c r="AU27" i="2" l="1"/>
  <c r="AV27" i="2" s="1"/>
  <c r="CT24" i="2"/>
  <c r="CU24" i="2" s="1"/>
  <c r="F16" i="2"/>
  <c r="G15" i="2"/>
  <c r="DA23" i="2"/>
  <c r="CZ24" i="2"/>
  <c r="CZ39" i="2"/>
  <c r="CY40" i="2"/>
  <c r="BE39" i="2"/>
  <c r="BD40" i="2"/>
  <c r="CZ16" i="2"/>
  <c r="DA15" i="2"/>
  <c r="BE31" i="2"/>
  <c r="BD32" i="2"/>
  <c r="AU24" i="2"/>
  <c r="AV24" i="2" s="1"/>
  <c r="CZ32" i="2"/>
  <c r="DA31" i="2"/>
  <c r="F23" i="2"/>
  <c r="E24" i="2"/>
  <c r="CV24" i="2"/>
  <c r="A23" i="2"/>
  <c r="CV29" i="2"/>
  <c r="A24" i="2"/>
  <c r="CV23" i="2"/>
  <c r="CV26" i="2"/>
  <c r="A22" i="2"/>
  <c r="A27" i="2"/>
  <c r="A25" i="2"/>
  <c r="CV22" i="2"/>
  <c r="A29" i="2"/>
  <c r="CV27" i="2"/>
  <c r="A26" i="2"/>
  <c r="CV25" i="2"/>
  <c r="BE15" i="2"/>
  <c r="BD16" i="2"/>
  <c r="CH46" i="2"/>
  <c r="BC54" i="2"/>
  <c r="BC47" i="2"/>
  <c r="EP33" i="2"/>
  <c r="D38" i="2"/>
  <c r="CT34" i="2"/>
  <c r="AU33" i="2"/>
  <c r="AU34" i="2"/>
  <c r="AU35" i="2" s="1"/>
  <c r="AV35" i="2" s="1"/>
  <c r="EP34" i="2"/>
  <c r="AU30" i="2"/>
  <c r="EP31" i="2"/>
  <c r="EP32" i="2" s="1"/>
  <c r="EQ32" i="2" s="1"/>
  <c r="CT31" i="2"/>
  <c r="CT32" i="2" s="1"/>
  <c r="CU32" i="2" s="1"/>
  <c r="AU31" i="2"/>
  <c r="EP30" i="2"/>
  <c r="CT30" i="2"/>
  <c r="AH30" i="2"/>
  <c r="CT33" i="2"/>
  <c r="D31" i="2"/>
  <c r="EP27" i="2"/>
  <c r="EQ27" i="2" s="1"/>
  <c r="BD24" i="2"/>
  <c r="BE23" i="2"/>
  <c r="CY54" i="2"/>
  <c r="ED46" i="2"/>
  <c r="CY47" i="2"/>
  <c r="EP35" i="2" l="1"/>
  <c r="EQ35" i="2" s="1"/>
  <c r="DA16" i="2"/>
  <c r="DB15" i="2"/>
  <c r="BE16" i="2"/>
  <c r="BF15" i="2"/>
  <c r="BE32" i="2"/>
  <c r="BF31" i="2"/>
  <c r="EC54" i="2"/>
  <c r="CY62" i="2"/>
  <c r="CY55" i="2"/>
  <c r="CT35" i="2"/>
  <c r="CU35" i="2" s="1"/>
  <c r="G23" i="2"/>
  <c r="F24" i="2"/>
  <c r="H15" i="2"/>
  <c r="G16" i="2"/>
  <c r="CV34" i="2"/>
  <c r="A30" i="2"/>
  <c r="CV33" i="2"/>
  <c r="CV30" i="2"/>
  <c r="CV37" i="2"/>
  <c r="CV35" i="2"/>
  <c r="A37" i="2"/>
  <c r="A35" i="2"/>
  <c r="A33" i="2"/>
  <c r="CV32" i="2"/>
  <c r="A31" i="2"/>
  <c r="A34" i="2"/>
  <c r="A32" i="2"/>
  <c r="CV31" i="2"/>
  <c r="BC62" i="2"/>
  <c r="CG54" i="2"/>
  <c r="BC55" i="2"/>
  <c r="DA24" i="2"/>
  <c r="DB23" i="2"/>
  <c r="BF23" i="2"/>
  <c r="BE24" i="2"/>
  <c r="AU32" i="2"/>
  <c r="AV32" i="2" s="1"/>
  <c r="EP41" i="2"/>
  <c r="CT42" i="2"/>
  <c r="CT41" i="2"/>
  <c r="AU39" i="2"/>
  <c r="EP38" i="2"/>
  <c r="AI38" i="2"/>
  <c r="AU41" i="2"/>
  <c r="EP39" i="2"/>
  <c r="CT39" i="2"/>
  <c r="CT40" i="2" s="1"/>
  <c r="CU40" i="2" s="1"/>
  <c r="AU42" i="2"/>
  <c r="D46" i="2"/>
  <c r="CT38" i="2"/>
  <c r="AU38" i="2"/>
  <c r="EP42" i="2"/>
  <c r="D39" i="2"/>
  <c r="DA32" i="2"/>
  <c r="DB31" i="2"/>
  <c r="BF39" i="2"/>
  <c r="BE40" i="2"/>
  <c r="BD47" i="2"/>
  <c r="BC48" i="2"/>
  <c r="CY48" i="2"/>
  <c r="CZ47" i="2"/>
  <c r="E31" i="2"/>
  <c r="D32" i="2"/>
  <c r="CZ40" i="2"/>
  <c r="DA39" i="2"/>
  <c r="E32" i="2" l="1"/>
  <c r="F31" i="2"/>
  <c r="EP40" i="2"/>
  <c r="EQ40" i="2" s="1"/>
  <c r="BC70" i="2"/>
  <c r="CH62" i="2"/>
  <c r="BC63" i="2"/>
  <c r="H16" i="2"/>
  <c r="I15" i="2"/>
  <c r="BG31" i="2"/>
  <c r="BF32" i="2"/>
  <c r="BE47" i="2"/>
  <c r="BD48" i="2"/>
  <c r="DA40" i="2"/>
  <c r="DB39" i="2"/>
  <c r="BG39" i="2"/>
  <c r="BF40" i="2"/>
  <c r="CZ48" i="2"/>
  <c r="DA47" i="2"/>
  <c r="E39" i="2"/>
  <c r="D40" i="2"/>
  <c r="EP43" i="2"/>
  <c r="EQ43" i="2" s="1"/>
  <c r="H23" i="2"/>
  <c r="G24" i="2"/>
  <c r="BF16" i="2"/>
  <c r="BG15" i="2"/>
  <c r="CV45" i="2"/>
  <c r="A45" i="2"/>
  <c r="CV42" i="2"/>
  <c r="A40" i="2"/>
  <c r="CV39" i="2"/>
  <c r="CV38" i="2"/>
  <c r="A43" i="2"/>
  <c r="CV41" i="2"/>
  <c r="CV40" i="2"/>
  <c r="A39" i="2"/>
  <c r="A38" i="2"/>
  <c r="CV43" i="2"/>
  <c r="A42" i="2"/>
  <c r="A41" i="2"/>
  <c r="BF24" i="2"/>
  <c r="BG23" i="2"/>
  <c r="AU40" i="2"/>
  <c r="AV40" i="2" s="1"/>
  <c r="DC23" i="2"/>
  <c r="DB24" i="2"/>
  <c r="CY56" i="2"/>
  <c r="CZ55" i="2"/>
  <c r="DB16" i="2"/>
  <c r="DC15" i="2"/>
  <c r="AU43" i="2"/>
  <c r="AV43" i="2" s="1"/>
  <c r="CT43" i="2"/>
  <c r="CU43" i="2" s="1"/>
  <c r="BD55" i="2"/>
  <c r="BC56" i="2"/>
  <c r="CY70" i="2"/>
  <c r="ED62" i="2"/>
  <c r="CY63" i="2"/>
  <c r="D54" i="2"/>
  <c r="CT50" i="2"/>
  <c r="CT49" i="2"/>
  <c r="CT46" i="2"/>
  <c r="AU49" i="2"/>
  <c r="AU47" i="2"/>
  <c r="EP46" i="2"/>
  <c r="AI46" i="2"/>
  <c r="CT47" i="2"/>
  <c r="CT48" i="2" s="1"/>
  <c r="CU48" i="2" s="1"/>
  <c r="AU50" i="2"/>
  <c r="AU46" i="2"/>
  <c r="EP47" i="2"/>
  <c r="EP50" i="2"/>
  <c r="EP49" i="2"/>
  <c r="D47" i="2"/>
  <c r="DB32" i="2"/>
  <c r="DC31" i="2"/>
  <c r="CT51" i="2" l="1"/>
  <c r="CU51" i="2" s="1"/>
  <c r="DD15" i="2"/>
  <c r="DC16" i="2"/>
  <c r="AU51" i="2"/>
  <c r="AV51" i="2" s="1"/>
  <c r="DC32" i="2"/>
  <c r="DD31" i="2"/>
  <c r="EP55" i="2"/>
  <c r="CT55" i="2"/>
  <c r="EP57" i="2"/>
  <c r="D62" i="2"/>
  <c r="CT58" i="2"/>
  <c r="CT57" i="2"/>
  <c r="AU57" i="2"/>
  <c r="AU58" i="2"/>
  <c r="AU54" i="2"/>
  <c r="EP58" i="2"/>
  <c r="EP59" i="2" s="1"/>
  <c r="EQ59" i="2" s="1"/>
  <c r="AU55" i="2"/>
  <c r="AH54" i="2"/>
  <c r="EP54" i="2"/>
  <c r="CT54" i="2"/>
  <c r="D55" i="2"/>
  <c r="CY64" i="2"/>
  <c r="CZ63" i="2"/>
  <c r="BH23" i="2"/>
  <c r="BG24" i="2"/>
  <c r="F39" i="2"/>
  <c r="E40" i="2"/>
  <c r="BF47" i="2"/>
  <c r="BE48" i="2"/>
  <c r="BC78" i="2"/>
  <c r="CG70" i="2"/>
  <c r="BC71" i="2"/>
  <c r="EP51" i="2"/>
  <c r="EQ51" i="2" s="1"/>
  <c r="E47" i="2"/>
  <c r="D48" i="2"/>
  <c r="CZ56" i="2"/>
  <c r="DA55" i="2"/>
  <c r="BG16" i="2"/>
  <c r="BH15" i="2"/>
  <c r="DA48" i="2"/>
  <c r="DB47" i="2"/>
  <c r="AU48" i="2"/>
  <c r="AV48" i="2" s="1"/>
  <c r="EC70" i="2"/>
  <c r="CY78" i="2"/>
  <c r="CY71" i="2"/>
  <c r="G31" i="2"/>
  <c r="F32" i="2"/>
  <c r="BH31" i="2"/>
  <c r="BG32" i="2"/>
  <c r="EP48" i="2"/>
  <c r="EQ48" i="2" s="1"/>
  <c r="BD56" i="2"/>
  <c r="BE55" i="2"/>
  <c r="I23" i="2"/>
  <c r="H24" i="2"/>
  <c r="BG40" i="2"/>
  <c r="BH39" i="2"/>
  <c r="J15" i="2"/>
  <c r="I16" i="2"/>
  <c r="CV49" i="2"/>
  <c r="CV46" i="2"/>
  <c r="CV53" i="2"/>
  <c r="CV51" i="2"/>
  <c r="A48" i="2"/>
  <c r="CV47" i="2"/>
  <c r="A53" i="2"/>
  <c r="CV48" i="2"/>
  <c r="A51" i="2"/>
  <c r="A50" i="2"/>
  <c r="A46" i="2"/>
  <c r="CV50" i="2"/>
  <c r="A47" i="2"/>
  <c r="A49" i="2"/>
  <c r="DC24" i="2"/>
  <c r="DD23" i="2"/>
  <c r="DB40" i="2"/>
  <c r="DC39" i="2"/>
  <c r="BD63" i="2"/>
  <c r="BC64" i="2"/>
  <c r="AU56" i="2" l="1"/>
  <c r="AV56" i="2" s="1"/>
  <c r="J16" i="2"/>
  <c r="K15" i="2"/>
  <c r="F47" i="2"/>
  <c r="E48" i="2"/>
  <c r="CT59" i="2"/>
  <c r="CU59" i="2" s="1"/>
  <c r="BD64" i="2"/>
  <c r="BE63" i="2"/>
  <c r="DE23" i="2"/>
  <c r="DD24" i="2"/>
  <c r="BI39" i="2"/>
  <c r="BH40" i="2"/>
  <c r="DB48" i="2"/>
  <c r="DC47" i="2"/>
  <c r="G39" i="2"/>
  <c r="F40" i="2"/>
  <c r="D70" i="2"/>
  <c r="AU66" i="2"/>
  <c r="EP66" i="2"/>
  <c r="AU62" i="2"/>
  <c r="AU63" i="2"/>
  <c r="EP62" i="2"/>
  <c r="AI62" i="2"/>
  <c r="EP63" i="2"/>
  <c r="CT63" i="2"/>
  <c r="EP65" i="2"/>
  <c r="CT66" i="2"/>
  <c r="CT65" i="2"/>
  <c r="CT62" i="2"/>
  <c r="AU65" i="2"/>
  <c r="D63" i="2"/>
  <c r="DD16" i="2"/>
  <c r="DE15" i="2"/>
  <c r="CT56" i="2"/>
  <c r="CU56" i="2" s="1"/>
  <c r="A58" i="2"/>
  <c r="CV58" i="2"/>
  <c r="A54" i="2"/>
  <c r="CV57" i="2"/>
  <c r="CV54" i="2"/>
  <c r="CV61" i="2"/>
  <c r="CV59" i="2"/>
  <c r="A61" i="2"/>
  <c r="A59" i="2"/>
  <c r="A57" i="2"/>
  <c r="CV55" i="2"/>
  <c r="A56" i="2"/>
  <c r="A55" i="2"/>
  <c r="CV56" i="2"/>
  <c r="EP56" i="2"/>
  <c r="EQ56" i="2" s="1"/>
  <c r="BH32" i="2"/>
  <c r="BI31" i="2"/>
  <c r="BH16" i="2"/>
  <c r="BI15" i="2"/>
  <c r="BD71" i="2"/>
  <c r="BC72" i="2"/>
  <c r="BH24" i="2"/>
  <c r="BI23" i="2"/>
  <c r="J23" i="2"/>
  <c r="I24" i="2"/>
  <c r="H31" i="2"/>
  <c r="G32" i="2"/>
  <c r="DA63" i="2"/>
  <c r="CZ64" i="2"/>
  <c r="DD39" i="2"/>
  <c r="DC40" i="2"/>
  <c r="BE56" i="2"/>
  <c r="BF55" i="2"/>
  <c r="CY72" i="2"/>
  <c r="CZ71" i="2"/>
  <c r="DA56" i="2"/>
  <c r="DB55" i="2"/>
  <c r="BC86" i="2"/>
  <c r="CH78" i="2"/>
  <c r="BC79" i="2"/>
  <c r="AU59" i="2"/>
  <c r="AV59" i="2" s="1"/>
  <c r="DD32" i="2"/>
  <c r="DE31" i="2"/>
  <c r="CY86" i="2"/>
  <c r="ED78" i="2"/>
  <c r="CY79" i="2"/>
  <c r="D56" i="2"/>
  <c r="E55" i="2"/>
  <c r="BG47" i="2"/>
  <c r="BF48" i="2"/>
  <c r="BG48" i="2" l="1"/>
  <c r="BH47" i="2"/>
  <c r="BD79" i="2"/>
  <c r="BC80" i="2"/>
  <c r="K23" i="2"/>
  <c r="J24" i="2"/>
  <c r="CY80" i="2"/>
  <c r="CZ79" i="2"/>
  <c r="BC94" i="2"/>
  <c r="CH86" i="2"/>
  <c r="BC87" i="2"/>
  <c r="DD40" i="2"/>
  <c r="DE39" i="2"/>
  <c r="BJ23" i="2"/>
  <c r="BI24" i="2"/>
  <c r="DF15" i="2"/>
  <c r="DE16" i="2"/>
  <c r="CT64" i="2"/>
  <c r="CU64" i="2" s="1"/>
  <c r="AU74" i="2"/>
  <c r="EP74" i="2"/>
  <c r="AU71" i="2"/>
  <c r="CT73" i="2"/>
  <c r="AH70" i="2"/>
  <c r="D78" i="2"/>
  <c r="CT74" i="2"/>
  <c r="AU73" i="2"/>
  <c r="EP70" i="2"/>
  <c r="CT71" i="2"/>
  <c r="CT70" i="2"/>
  <c r="EP73" i="2"/>
  <c r="EP71" i="2"/>
  <c r="AU70" i="2"/>
  <c r="D71" i="2"/>
  <c r="K16" i="2"/>
  <c r="L15" i="2"/>
  <c r="DF31" i="2"/>
  <c r="DE32" i="2"/>
  <c r="DB56" i="2"/>
  <c r="DC55" i="2"/>
  <c r="EP64" i="2"/>
  <c r="EQ64" i="2" s="1"/>
  <c r="DE24" i="2"/>
  <c r="DF23" i="2"/>
  <c r="CZ72" i="2"/>
  <c r="DA71" i="2"/>
  <c r="BD72" i="2"/>
  <c r="BE71" i="2"/>
  <c r="BI32" i="2"/>
  <c r="BJ31" i="2"/>
  <c r="CY94" i="2"/>
  <c r="ED86" i="2"/>
  <c r="CY87" i="2"/>
  <c r="DA64" i="2"/>
  <c r="DB63" i="2"/>
  <c r="D64" i="2"/>
  <c r="E63" i="2"/>
  <c r="G40" i="2"/>
  <c r="H39" i="2"/>
  <c r="BF63" i="2"/>
  <c r="BE64" i="2"/>
  <c r="H32" i="2"/>
  <c r="I31" i="2"/>
  <c r="BI16" i="2"/>
  <c r="BJ15" i="2"/>
  <c r="AU64" i="2"/>
  <c r="AV64" i="2" s="1"/>
  <c r="DC48" i="2"/>
  <c r="DD47" i="2"/>
  <c r="A67" i="2"/>
  <c r="A65" i="2"/>
  <c r="CV64" i="2"/>
  <c r="A63" i="2"/>
  <c r="CV69" i="2"/>
  <c r="A64" i="2"/>
  <c r="CV63" i="2"/>
  <c r="A69" i="2"/>
  <c r="A66" i="2"/>
  <c r="CV66" i="2"/>
  <c r="A62" i="2"/>
  <c r="CV65" i="2"/>
  <c r="CV62" i="2"/>
  <c r="CV67" i="2"/>
  <c r="E56" i="2"/>
  <c r="F55" i="2"/>
  <c r="CT67" i="2"/>
  <c r="CU67" i="2" s="1"/>
  <c r="EP67" i="2"/>
  <c r="EQ67" i="2" s="1"/>
  <c r="BG55" i="2"/>
  <c r="BF56" i="2"/>
  <c r="AU67" i="2"/>
  <c r="AV67" i="2" s="1"/>
  <c r="BJ39" i="2"/>
  <c r="BI40" i="2"/>
  <c r="G47" i="2"/>
  <c r="F48" i="2"/>
  <c r="AU75" i="2" l="1"/>
  <c r="AV75" i="2" s="1"/>
  <c r="BF71" i="2"/>
  <c r="BE72" i="2"/>
  <c r="DC56" i="2"/>
  <c r="DD55" i="2"/>
  <c r="EP72" i="2"/>
  <c r="EQ72" i="2" s="1"/>
  <c r="DF16" i="2"/>
  <c r="DG15" i="2"/>
  <c r="CZ80" i="2"/>
  <c r="DA79" i="2"/>
  <c r="AU72" i="2"/>
  <c r="AV72" i="2" s="1"/>
  <c r="BK23" i="2"/>
  <c r="BJ24" i="2"/>
  <c r="CT72" i="2"/>
  <c r="CU72" i="2" s="1"/>
  <c r="EP75" i="2"/>
  <c r="EQ75" i="2" s="1"/>
  <c r="DE40" i="2"/>
  <c r="DF39" i="2"/>
  <c r="K24" i="2"/>
  <c r="L23" i="2"/>
  <c r="BH55" i="2"/>
  <c r="BG56" i="2"/>
  <c r="CY88" i="2"/>
  <c r="CZ87" i="2"/>
  <c r="DF32" i="2"/>
  <c r="DG31" i="2"/>
  <c r="BG63" i="2"/>
  <c r="BF64" i="2"/>
  <c r="DF24" i="2"/>
  <c r="DG23" i="2"/>
  <c r="L16" i="2"/>
  <c r="M15" i="2"/>
  <c r="BJ40" i="2"/>
  <c r="BK39" i="2"/>
  <c r="I39" i="2"/>
  <c r="H40" i="2"/>
  <c r="CY102" i="2"/>
  <c r="EA94" i="2"/>
  <c r="CY95" i="2"/>
  <c r="BC88" i="2"/>
  <c r="BD87" i="2"/>
  <c r="BE79" i="2"/>
  <c r="BD80" i="2"/>
  <c r="DA72" i="2"/>
  <c r="DB71" i="2"/>
  <c r="BK31" i="2"/>
  <c r="BJ32" i="2"/>
  <c r="D72" i="2"/>
  <c r="E71" i="2"/>
  <c r="CT75" i="2"/>
  <c r="CU75" i="2" s="1"/>
  <c r="BI47" i="2"/>
  <c r="BH48" i="2"/>
  <c r="I32" i="2"/>
  <c r="J31" i="2"/>
  <c r="DB64" i="2"/>
  <c r="DC63" i="2"/>
  <c r="G48" i="2"/>
  <c r="H47" i="2"/>
  <c r="G55" i="2"/>
  <c r="F56" i="2"/>
  <c r="DD48" i="2"/>
  <c r="DE47" i="2"/>
  <c r="BK15" i="2"/>
  <c r="BJ16" i="2"/>
  <c r="E64" i="2"/>
  <c r="F63" i="2"/>
  <c r="A77" i="2"/>
  <c r="A75" i="2"/>
  <c r="A73" i="2"/>
  <c r="CV72" i="2"/>
  <c r="A72" i="2"/>
  <c r="CV71" i="2"/>
  <c r="CV74" i="2"/>
  <c r="A71" i="2"/>
  <c r="CV75" i="2"/>
  <c r="A70" i="2"/>
  <c r="CV77" i="2"/>
  <c r="CV70" i="2"/>
  <c r="A74" i="2"/>
  <c r="CV73" i="2"/>
  <c r="CT81" i="2"/>
  <c r="CT78" i="2"/>
  <c r="D86" i="2"/>
  <c r="AU81" i="2"/>
  <c r="AU82" i="2"/>
  <c r="EP82" i="2"/>
  <c r="EP83" i="2" s="1"/>
  <c r="EQ83" i="2" s="1"/>
  <c r="EP79" i="2"/>
  <c r="EP80" i="2" s="1"/>
  <c r="EQ80" i="2" s="1"/>
  <c r="AI78" i="2"/>
  <c r="EP81" i="2"/>
  <c r="AU79" i="2"/>
  <c r="EP78" i="2"/>
  <c r="CT79" i="2"/>
  <c r="CT80" i="2" s="1"/>
  <c r="CU80" i="2" s="1"/>
  <c r="CT82" i="2"/>
  <c r="CT83" i="2" s="1"/>
  <c r="CU83" i="2" s="1"/>
  <c r="AU78" i="2"/>
  <c r="D79" i="2"/>
  <c r="BC102" i="2"/>
  <c r="CE94" i="2"/>
  <c r="BC95" i="2"/>
  <c r="BK16" i="2" l="1"/>
  <c r="BL15" i="2"/>
  <c r="CV85" i="2"/>
  <c r="CV83" i="2"/>
  <c r="A83" i="2"/>
  <c r="A81" i="2"/>
  <c r="A85" i="2"/>
  <c r="CV80" i="2"/>
  <c r="A82" i="2"/>
  <c r="A79" i="2"/>
  <c r="A78" i="2"/>
  <c r="CV81" i="2"/>
  <c r="CV79" i="2"/>
  <c r="CV82" i="2"/>
  <c r="CV78" i="2"/>
  <c r="A80" i="2"/>
  <c r="DE48" i="2"/>
  <c r="DF47" i="2"/>
  <c r="K31" i="2"/>
  <c r="J32" i="2"/>
  <c r="M16" i="2"/>
  <c r="N15" i="2"/>
  <c r="CZ88" i="2"/>
  <c r="DA87" i="2"/>
  <c r="DG16" i="2"/>
  <c r="DH15" i="2"/>
  <c r="AU83" i="2"/>
  <c r="AV83" i="2" s="1"/>
  <c r="BL31" i="2"/>
  <c r="BK32" i="2"/>
  <c r="CY96" i="2"/>
  <c r="CZ95" i="2"/>
  <c r="DB72" i="2"/>
  <c r="DC71" i="2"/>
  <c r="DG24" i="2"/>
  <c r="DH23" i="2"/>
  <c r="EP90" i="2"/>
  <c r="AU86" i="2"/>
  <c r="CT90" i="2"/>
  <c r="D94" i="2"/>
  <c r="AU90" i="2"/>
  <c r="AU91" i="2" s="1"/>
  <c r="AV91" i="2" s="1"/>
  <c r="CT87" i="2"/>
  <c r="AI86" i="2"/>
  <c r="EP87" i="2"/>
  <c r="EP89" i="2"/>
  <c r="EP86" i="2"/>
  <c r="CT89" i="2"/>
  <c r="AU89" i="2"/>
  <c r="AU87" i="2"/>
  <c r="AU88" i="2" s="1"/>
  <c r="AV88" i="2" s="1"/>
  <c r="CT86" i="2"/>
  <c r="D87" i="2"/>
  <c r="H55" i="2"/>
  <c r="G56" i="2"/>
  <c r="BJ47" i="2"/>
  <c r="BI48" i="2"/>
  <c r="CY110" i="2"/>
  <c r="ED102" i="2"/>
  <c r="CY103" i="2"/>
  <c r="BI55" i="2"/>
  <c r="BH56" i="2"/>
  <c r="BK24" i="2"/>
  <c r="BL23" i="2"/>
  <c r="DD56" i="2"/>
  <c r="DE55" i="2"/>
  <c r="E79" i="2"/>
  <c r="D80" i="2"/>
  <c r="G63" i="2"/>
  <c r="F64" i="2"/>
  <c r="H48" i="2"/>
  <c r="I47" i="2"/>
  <c r="L24" i="2"/>
  <c r="M23" i="2"/>
  <c r="AU80" i="2"/>
  <c r="AV80" i="2" s="1"/>
  <c r="E72" i="2"/>
  <c r="F71" i="2"/>
  <c r="BF79" i="2"/>
  <c r="BE80" i="2"/>
  <c r="J39" i="2"/>
  <c r="I40" i="2"/>
  <c r="BH63" i="2"/>
  <c r="BG64" i="2"/>
  <c r="BD95" i="2"/>
  <c r="BC96" i="2"/>
  <c r="CH102" i="2"/>
  <c r="BC110" i="2"/>
  <c r="BC103" i="2"/>
  <c r="DC64" i="2"/>
  <c r="DD63" i="2"/>
  <c r="BD88" i="2"/>
  <c r="BE87" i="2"/>
  <c r="BK40" i="2"/>
  <c r="BL39" i="2"/>
  <c r="DG32" i="2"/>
  <c r="DH31" i="2"/>
  <c r="DF40" i="2"/>
  <c r="DG39" i="2"/>
  <c r="DA80" i="2"/>
  <c r="DB79" i="2"/>
  <c r="BF72" i="2"/>
  <c r="BG71" i="2"/>
  <c r="CT91" i="2" l="1"/>
  <c r="CU91" i="2" s="1"/>
  <c r="BL16" i="2"/>
  <c r="BM15" i="2"/>
  <c r="DH32" i="2"/>
  <c r="DI31" i="2"/>
  <c r="CV88" i="2"/>
  <c r="A87" i="2"/>
  <c r="CV89" i="2"/>
  <c r="CV86" i="2"/>
  <c r="CV87" i="2"/>
  <c r="CV93" i="2"/>
  <c r="A93" i="2"/>
  <c r="A88" i="2"/>
  <c r="A91" i="2"/>
  <c r="A90" i="2"/>
  <c r="CV91" i="2"/>
  <c r="A86" i="2"/>
  <c r="CV90" i="2"/>
  <c r="A89" i="2"/>
  <c r="N16" i="2"/>
  <c r="O15" i="2"/>
  <c r="BD103" i="2"/>
  <c r="BC104" i="2"/>
  <c r="EP91" i="2"/>
  <c r="EQ91" i="2" s="1"/>
  <c r="BM31" i="2"/>
  <c r="BL32" i="2"/>
  <c r="CG110" i="2"/>
  <c r="BC118" i="2"/>
  <c r="BC111" i="2"/>
  <c r="J47" i="2"/>
  <c r="I48" i="2"/>
  <c r="BL24" i="2"/>
  <c r="BM23" i="2"/>
  <c r="BJ48" i="2"/>
  <c r="BK47" i="2"/>
  <c r="BG72" i="2"/>
  <c r="BH71" i="2"/>
  <c r="BM39" i="2"/>
  <c r="BL40" i="2"/>
  <c r="EP88" i="2"/>
  <c r="EQ88" i="2" s="1"/>
  <c r="DI23" i="2"/>
  <c r="DH24" i="2"/>
  <c r="J40" i="2"/>
  <c r="K39" i="2"/>
  <c r="BF80" i="2"/>
  <c r="BG79" i="2"/>
  <c r="I55" i="2"/>
  <c r="H56" i="2"/>
  <c r="DC79" i="2"/>
  <c r="DB80" i="2"/>
  <c r="BE88" i="2"/>
  <c r="BF87" i="2"/>
  <c r="BD96" i="2"/>
  <c r="BE95" i="2"/>
  <c r="F72" i="2"/>
  <c r="G71" i="2"/>
  <c r="H63" i="2"/>
  <c r="G64" i="2"/>
  <c r="BI56" i="2"/>
  <c r="BJ55" i="2"/>
  <c r="D88" i="2"/>
  <c r="E87" i="2"/>
  <c r="CY104" i="2"/>
  <c r="CZ103" i="2"/>
  <c r="CT88" i="2"/>
  <c r="CU88" i="2" s="1"/>
  <c r="DD71" i="2"/>
  <c r="DC72" i="2"/>
  <c r="DH16" i="2"/>
  <c r="DI15" i="2"/>
  <c r="L31" i="2"/>
  <c r="K32" i="2"/>
  <c r="DG47" i="2"/>
  <c r="DF48" i="2"/>
  <c r="DH39" i="2"/>
  <c r="DG40" i="2"/>
  <c r="DD64" i="2"/>
  <c r="DE63" i="2"/>
  <c r="F79" i="2"/>
  <c r="E80" i="2"/>
  <c r="BI63" i="2"/>
  <c r="BH64" i="2"/>
  <c r="N23" i="2"/>
  <c r="M24" i="2"/>
  <c r="DE56" i="2"/>
  <c r="DF55" i="2"/>
  <c r="CY118" i="2"/>
  <c r="EC110" i="2"/>
  <c r="CY111" i="2"/>
  <c r="EP98" i="2"/>
  <c r="EP97" i="2"/>
  <c r="AU98" i="2"/>
  <c r="EP95" i="2"/>
  <c r="EP96" i="2" s="1"/>
  <c r="EQ96" i="2" s="1"/>
  <c r="EP94" i="2"/>
  <c r="D102" i="2"/>
  <c r="CT97" i="2"/>
  <c r="AU95" i="2"/>
  <c r="AU97" i="2"/>
  <c r="CT94" i="2"/>
  <c r="CT98" i="2"/>
  <c r="CT99" i="2" s="1"/>
  <c r="CU99" i="2" s="1"/>
  <c r="CT95" i="2"/>
  <c r="CT96" i="2" s="1"/>
  <c r="CU96" i="2" s="1"/>
  <c r="AU94" i="2"/>
  <c r="AF94" i="2"/>
  <c r="D95" i="2"/>
  <c r="CZ96" i="2"/>
  <c r="DA95" i="2"/>
  <c r="DA88" i="2"/>
  <c r="DB87" i="2"/>
  <c r="D96" i="2" l="1"/>
  <c r="E95" i="2"/>
  <c r="DH47" i="2"/>
  <c r="DG48" i="2"/>
  <c r="CZ104" i="2"/>
  <c r="DA103" i="2"/>
  <c r="G72" i="2"/>
  <c r="H71" i="2"/>
  <c r="AU105" i="2"/>
  <c r="AU106" i="2"/>
  <c r="EP106" i="2"/>
  <c r="AU102" i="2"/>
  <c r="AU103" i="2"/>
  <c r="EP102" i="2"/>
  <c r="AI102" i="2"/>
  <c r="EP105" i="2"/>
  <c r="D110" i="2"/>
  <c r="CT106" i="2"/>
  <c r="CT105" i="2"/>
  <c r="CT102" i="2"/>
  <c r="EP103" i="2"/>
  <c r="EP104" i="2" s="1"/>
  <c r="EQ104" i="2" s="1"/>
  <c r="CT103" i="2"/>
  <c r="CT209" i="2" s="1"/>
  <c r="D103" i="2"/>
  <c r="CY126" i="2"/>
  <c r="ED118" i="2"/>
  <c r="CY119" i="2"/>
  <c r="F80" i="2"/>
  <c r="G79" i="2"/>
  <c r="I56" i="2"/>
  <c r="J55" i="2"/>
  <c r="DI24" i="2"/>
  <c r="DJ23" i="2"/>
  <c r="BN23" i="2"/>
  <c r="BM24" i="2"/>
  <c r="BM32" i="2"/>
  <c r="BN31" i="2"/>
  <c r="CV98" i="2"/>
  <c r="A94" i="2"/>
  <c r="A101" i="2"/>
  <c r="A99" i="2"/>
  <c r="A97" i="2"/>
  <c r="A95" i="2"/>
  <c r="A98" i="2"/>
  <c r="CV97" i="2"/>
  <c r="CV96" i="2"/>
  <c r="CV101" i="2"/>
  <c r="CV94" i="2"/>
  <c r="CV95" i="2"/>
  <c r="CV99" i="2"/>
  <c r="A96" i="2"/>
  <c r="DF56" i="2"/>
  <c r="DG55" i="2"/>
  <c r="DE64" i="2"/>
  <c r="DF63" i="2"/>
  <c r="M31" i="2"/>
  <c r="L32" i="2"/>
  <c r="E88" i="2"/>
  <c r="F87" i="2"/>
  <c r="BF95" i="2"/>
  <c r="BE96" i="2"/>
  <c r="BG80" i="2"/>
  <c r="BH79" i="2"/>
  <c r="DI16" i="2"/>
  <c r="DJ15" i="2"/>
  <c r="AU99" i="2"/>
  <c r="AV99" i="2" s="1"/>
  <c r="BK55" i="2"/>
  <c r="BJ56" i="2"/>
  <c r="BG87" i="2"/>
  <c r="BF88" i="2"/>
  <c r="K40" i="2"/>
  <c r="L39" i="2"/>
  <c r="BN39" i="2"/>
  <c r="BM40" i="2"/>
  <c r="J48" i="2"/>
  <c r="K47" i="2"/>
  <c r="BE103" i="2"/>
  <c r="BD104" i="2"/>
  <c r="N24" i="2"/>
  <c r="O23" i="2"/>
  <c r="DH40" i="2"/>
  <c r="DI39" i="2"/>
  <c r="BH72" i="2"/>
  <c r="BI71" i="2"/>
  <c r="BD111" i="2"/>
  <c r="BC112" i="2"/>
  <c r="O16" i="2"/>
  <c r="P15" i="2"/>
  <c r="DJ31" i="2"/>
  <c r="DI32" i="2"/>
  <c r="DB88" i="2"/>
  <c r="DC87" i="2"/>
  <c r="EP99" i="2"/>
  <c r="EQ99" i="2" s="1"/>
  <c r="EP212" i="2"/>
  <c r="CT212" i="2"/>
  <c r="DD72" i="2"/>
  <c r="DE71" i="2"/>
  <c r="BC126" i="2"/>
  <c r="CH118" i="2"/>
  <c r="BC119" i="2"/>
  <c r="DA96" i="2"/>
  <c r="DB95" i="2"/>
  <c r="AU96" i="2"/>
  <c r="AV96" i="2" s="1"/>
  <c r="CZ111" i="2"/>
  <c r="CY112" i="2"/>
  <c r="BJ63" i="2"/>
  <c r="BI64" i="2"/>
  <c r="I63" i="2"/>
  <c r="H64" i="2"/>
  <c r="DD79" i="2"/>
  <c r="DC80" i="2"/>
  <c r="AU212" i="2"/>
  <c r="BK48" i="2"/>
  <c r="BL47" i="2"/>
  <c r="BM16" i="2"/>
  <c r="BN15" i="2"/>
  <c r="CT107" i="2" l="1"/>
  <c r="CU107" i="2" s="1"/>
  <c r="DJ16" i="2"/>
  <c r="DK15" i="2"/>
  <c r="CY120" i="2"/>
  <c r="CZ119" i="2"/>
  <c r="AU107" i="2"/>
  <c r="AV107" i="2" s="1"/>
  <c r="E96" i="2"/>
  <c r="F95" i="2"/>
  <c r="DE72" i="2"/>
  <c r="DF71" i="2"/>
  <c r="P16" i="2"/>
  <c r="Q15" i="2"/>
  <c r="P23" i="2"/>
  <c r="O24" i="2"/>
  <c r="BO39" i="2"/>
  <c r="BN40" i="2"/>
  <c r="M39" i="2"/>
  <c r="L40" i="2"/>
  <c r="BN24" i="2"/>
  <c r="BO23" i="2"/>
  <c r="AU113" i="2"/>
  <c r="EP111" i="2"/>
  <c r="CT110" i="2"/>
  <c r="AU114" i="2"/>
  <c r="AU115" i="2" s="1"/>
  <c r="AV115" i="2" s="1"/>
  <c r="EP114" i="2"/>
  <c r="AU110" i="2"/>
  <c r="EP113" i="2"/>
  <c r="AU111" i="2"/>
  <c r="EP110" i="2"/>
  <c r="AH110" i="2"/>
  <c r="D118" i="2"/>
  <c r="CT111" i="2"/>
  <c r="CT112" i="2" s="1"/>
  <c r="CU112" i="2" s="1"/>
  <c r="CT114" i="2"/>
  <c r="CT113" i="2"/>
  <c r="D111" i="2"/>
  <c r="BO31" i="2"/>
  <c r="BN32" i="2"/>
  <c r="G80" i="2"/>
  <c r="H79" i="2"/>
  <c r="DJ32" i="2"/>
  <c r="DK31" i="2"/>
  <c r="CZ112" i="2"/>
  <c r="DA111" i="2"/>
  <c r="DE79" i="2"/>
  <c r="DD80" i="2"/>
  <c r="M32" i="2"/>
  <c r="N31" i="2"/>
  <c r="DK23" i="2"/>
  <c r="DJ24" i="2"/>
  <c r="EC126" i="2"/>
  <c r="CY134" i="2"/>
  <c r="CY127" i="2"/>
  <c r="H72" i="2"/>
  <c r="I71" i="2"/>
  <c r="DI40" i="2"/>
  <c r="DJ39" i="2"/>
  <c r="BL55" i="2"/>
  <c r="BK56" i="2"/>
  <c r="DC95" i="2"/>
  <c r="DB96" i="2"/>
  <c r="EP209" i="2"/>
  <c r="BE111" i="2"/>
  <c r="BD112" i="2"/>
  <c r="BH80" i="2"/>
  <c r="BI79" i="2"/>
  <c r="DF64" i="2"/>
  <c r="DG63" i="2"/>
  <c r="E103" i="2"/>
  <c r="D104" i="2"/>
  <c r="BM47" i="2"/>
  <c r="BL48" i="2"/>
  <c r="BK63" i="2"/>
  <c r="BJ64" i="2"/>
  <c r="BC134" i="2"/>
  <c r="CG126" i="2"/>
  <c r="BC127" i="2"/>
  <c r="BN16" i="2"/>
  <c r="BO15" i="2"/>
  <c r="J63" i="2"/>
  <c r="I64" i="2"/>
  <c r="BD119" i="2"/>
  <c r="BC120" i="2"/>
  <c r="DC88" i="2"/>
  <c r="DD87" i="2"/>
  <c r="BJ71" i="2"/>
  <c r="BI72" i="2"/>
  <c r="BE104" i="2"/>
  <c r="BF103" i="2"/>
  <c r="BG88" i="2"/>
  <c r="BH87" i="2"/>
  <c r="J56" i="2"/>
  <c r="K55" i="2"/>
  <c r="CT104" i="2"/>
  <c r="CU104" i="2" s="1"/>
  <c r="DA104" i="2"/>
  <c r="DB103" i="2"/>
  <c r="K48" i="2"/>
  <c r="L47" i="2"/>
  <c r="DG56" i="2"/>
  <c r="DH55" i="2"/>
  <c r="AU104" i="2"/>
  <c r="AV104" i="2" s="1"/>
  <c r="AU209" i="2"/>
  <c r="CV109" i="2"/>
  <c r="CV107" i="2"/>
  <c r="A109" i="2"/>
  <c r="A107" i="2"/>
  <c r="A105" i="2"/>
  <c r="CV104" i="2"/>
  <c r="A103" i="2"/>
  <c r="A104" i="2"/>
  <c r="CV103" i="2"/>
  <c r="CV106" i="2"/>
  <c r="A102" i="2"/>
  <c r="CV105" i="2"/>
  <c r="CV102" i="2"/>
  <c r="A106" i="2"/>
  <c r="BF96" i="2"/>
  <c r="BG95" i="2"/>
  <c r="G87" i="2"/>
  <c r="F88" i="2"/>
  <c r="EP107" i="2"/>
  <c r="EQ107" i="2" s="1"/>
  <c r="DH48" i="2"/>
  <c r="DI47" i="2"/>
  <c r="AU112" i="2" l="1"/>
  <c r="AV112" i="2" s="1"/>
  <c r="BF104" i="2"/>
  <c r="BG103" i="2"/>
  <c r="BL63" i="2"/>
  <c r="BK64" i="2"/>
  <c r="BL56" i="2"/>
  <c r="BM55" i="2"/>
  <c r="E111" i="2"/>
  <c r="D112" i="2"/>
  <c r="DK16" i="2"/>
  <c r="DL15" i="2"/>
  <c r="BP31" i="2"/>
  <c r="BO32" i="2"/>
  <c r="Q16" i="2"/>
  <c r="R15" i="2"/>
  <c r="DJ40" i="2"/>
  <c r="DK39" i="2"/>
  <c r="DK24" i="2"/>
  <c r="DL23" i="2"/>
  <c r="CV115" i="2"/>
  <c r="A117" i="2"/>
  <c r="A114" i="2"/>
  <c r="CV117" i="2"/>
  <c r="A113" i="2"/>
  <c r="CV110" i="2"/>
  <c r="A115" i="2"/>
  <c r="A112" i="2"/>
  <c r="A111" i="2"/>
  <c r="CV111" i="2"/>
  <c r="CV114" i="2"/>
  <c r="CV113" i="2"/>
  <c r="CV112" i="2"/>
  <c r="A110" i="2"/>
  <c r="DF72" i="2"/>
  <c r="DG71" i="2"/>
  <c r="BI80" i="2"/>
  <c r="BJ79" i="2"/>
  <c r="DB111" i="2"/>
  <c r="DA112" i="2"/>
  <c r="BP23" i="2"/>
  <c r="BO24" i="2"/>
  <c r="BO16" i="2"/>
  <c r="BP15" i="2"/>
  <c r="BN47" i="2"/>
  <c r="BM48" i="2"/>
  <c r="BE112" i="2"/>
  <c r="BF111" i="2"/>
  <c r="O31" i="2"/>
  <c r="N32" i="2"/>
  <c r="DK32" i="2"/>
  <c r="DL31" i="2"/>
  <c r="CT115" i="2"/>
  <c r="CU115" i="2" s="1"/>
  <c r="EP115" i="2"/>
  <c r="EQ115" i="2" s="1"/>
  <c r="N39" i="2"/>
  <c r="M40" i="2"/>
  <c r="BH95" i="2"/>
  <c r="BG96" i="2"/>
  <c r="F96" i="2"/>
  <c r="G95" i="2"/>
  <c r="DB104" i="2"/>
  <c r="DC103" i="2"/>
  <c r="H87" i="2"/>
  <c r="G88" i="2"/>
  <c r="BJ72" i="2"/>
  <c r="BK71" i="2"/>
  <c r="L55" i="2"/>
  <c r="K56" i="2"/>
  <c r="DD88" i="2"/>
  <c r="DE87" i="2"/>
  <c r="BC128" i="2"/>
  <c r="BD127" i="2"/>
  <c r="E104" i="2"/>
  <c r="F103" i="2"/>
  <c r="H80" i="2"/>
  <c r="I79" i="2"/>
  <c r="D126" i="2"/>
  <c r="AU122" i="2"/>
  <c r="EP121" i="2"/>
  <c r="EP122" i="2"/>
  <c r="AU118" i="2"/>
  <c r="CT121" i="2"/>
  <c r="AU119" i="2"/>
  <c r="EP118" i="2"/>
  <c r="AI118" i="2"/>
  <c r="CT118" i="2"/>
  <c r="CT122" i="2"/>
  <c r="CT123" i="2" s="1"/>
  <c r="CU123" i="2" s="1"/>
  <c r="EP119" i="2"/>
  <c r="CT119" i="2"/>
  <c r="CT120" i="2" s="1"/>
  <c r="CU120" i="2" s="1"/>
  <c r="AU121" i="2"/>
  <c r="D119" i="2"/>
  <c r="BO40" i="2"/>
  <c r="BP39" i="2"/>
  <c r="M47" i="2"/>
  <c r="L48" i="2"/>
  <c r="K63" i="2"/>
  <c r="J64" i="2"/>
  <c r="J71" i="2"/>
  <c r="I72" i="2"/>
  <c r="DI48" i="2"/>
  <c r="DJ47" i="2"/>
  <c r="DH56" i="2"/>
  <c r="DI55" i="2"/>
  <c r="DG64" i="2"/>
  <c r="DH63" i="2"/>
  <c r="DC96" i="2"/>
  <c r="DD95" i="2"/>
  <c r="CZ127" i="2"/>
  <c r="CY128" i="2"/>
  <c r="EP112" i="2"/>
  <c r="EQ112" i="2" s="1"/>
  <c r="BD120" i="2"/>
  <c r="BE119" i="2"/>
  <c r="BH88" i="2"/>
  <c r="BI87" i="2"/>
  <c r="BC142" i="2"/>
  <c r="CH134" i="2"/>
  <c r="BC135" i="2"/>
  <c r="CY142" i="2"/>
  <c r="ED134" i="2"/>
  <c r="CY135" i="2"/>
  <c r="DE80" i="2"/>
  <c r="DF79" i="2"/>
  <c r="P24" i="2"/>
  <c r="Q23" i="2"/>
  <c r="CZ120" i="2"/>
  <c r="DA119" i="2"/>
  <c r="EP123" i="2" l="1"/>
  <c r="EQ123" i="2" s="1"/>
  <c r="CZ128" i="2"/>
  <c r="DA127" i="2"/>
  <c r="D120" i="2"/>
  <c r="E119" i="2"/>
  <c r="AU120" i="2"/>
  <c r="AV120" i="2" s="1"/>
  <c r="L56" i="2"/>
  <c r="M55" i="2"/>
  <c r="BO47" i="2"/>
  <c r="BN48" i="2"/>
  <c r="BP32" i="2"/>
  <c r="BQ31" i="2"/>
  <c r="BL64" i="2"/>
  <c r="BM63" i="2"/>
  <c r="DC104" i="2"/>
  <c r="DD103" i="2"/>
  <c r="BK79" i="2"/>
  <c r="BJ80" i="2"/>
  <c r="BC150" i="2"/>
  <c r="CH142" i="2"/>
  <c r="BC143" i="2"/>
  <c r="DE95" i="2"/>
  <c r="DD96" i="2"/>
  <c r="DF80" i="2"/>
  <c r="DG79" i="2"/>
  <c r="BJ87" i="2"/>
  <c r="BI88" i="2"/>
  <c r="J72" i="2"/>
  <c r="K71" i="2"/>
  <c r="F104" i="2"/>
  <c r="G103" i="2"/>
  <c r="H95" i="2"/>
  <c r="G96" i="2"/>
  <c r="DL32" i="2"/>
  <c r="DM31" i="2"/>
  <c r="BP16" i="2"/>
  <c r="BQ15" i="2"/>
  <c r="DG72" i="2"/>
  <c r="DH71" i="2"/>
  <c r="DL24" i="2"/>
  <c r="DM23" i="2"/>
  <c r="DM15" i="2"/>
  <c r="DL16" i="2"/>
  <c r="BH103" i="2"/>
  <c r="BG104" i="2"/>
  <c r="A123" i="2"/>
  <c r="A121" i="2"/>
  <c r="CV122" i="2"/>
  <c r="A125" i="2"/>
  <c r="A120" i="2"/>
  <c r="CV123" i="2"/>
  <c r="CV121" i="2"/>
  <c r="A119" i="2"/>
  <c r="CV120" i="2"/>
  <c r="CV119" i="2"/>
  <c r="CV118" i="2"/>
  <c r="CV125" i="2"/>
  <c r="A122" i="2"/>
  <c r="A118" i="2"/>
  <c r="BL71" i="2"/>
  <c r="BK72" i="2"/>
  <c r="EP120" i="2"/>
  <c r="EQ120" i="2" s="1"/>
  <c r="BE127" i="2"/>
  <c r="BD128" i="2"/>
  <c r="DK40" i="2"/>
  <c r="DL39" i="2"/>
  <c r="DI63" i="2"/>
  <c r="DH64" i="2"/>
  <c r="CY136" i="2"/>
  <c r="CZ135" i="2"/>
  <c r="BE120" i="2"/>
  <c r="BF119" i="2"/>
  <c r="BH96" i="2"/>
  <c r="BI95" i="2"/>
  <c r="P31" i="2"/>
  <c r="O32" i="2"/>
  <c r="BP24" i="2"/>
  <c r="BQ23" i="2"/>
  <c r="F111" i="2"/>
  <c r="E112" i="2"/>
  <c r="I80" i="2"/>
  <c r="J79" i="2"/>
  <c r="DI56" i="2"/>
  <c r="DJ55" i="2"/>
  <c r="ED142" i="2"/>
  <c r="CY150" i="2"/>
  <c r="CY143" i="2"/>
  <c r="N47" i="2"/>
  <c r="M48" i="2"/>
  <c r="AU123" i="2"/>
  <c r="AV123" i="2" s="1"/>
  <c r="DE88" i="2"/>
  <c r="DF87" i="2"/>
  <c r="BG111" i="2"/>
  <c r="BF112" i="2"/>
  <c r="R16" i="2"/>
  <c r="S15" i="2"/>
  <c r="BM56" i="2"/>
  <c r="BN55" i="2"/>
  <c r="L63" i="2"/>
  <c r="K64" i="2"/>
  <c r="DB119" i="2"/>
  <c r="DA120" i="2"/>
  <c r="R23" i="2"/>
  <c r="Q24" i="2"/>
  <c r="BD135" i="2"/>
  <c r="BC136" i="2"/>
  <c r="DJ48" i="2"/>
  <c r="DK47" i="2"/>
  <c r="BQ39" i="2"/>
  <c r="BP40" i="2"/>
  <c r="EP127" i="2"/>
  <c r="CT127" i="2"/>
  <c r="AU129" i="2"/>
  <c r="CT130" i="2"/>
  <c r="CT129" i="2"/>
  <c r="AU127" i="2"/>
  <c r="CT126" i="2"/>
  <c r="AU130" i="2"/>
  <c r="EP130" i="2"/>
  <c r="AH126" i="2"/>
  <c r="D134" i="2"/>
  <c r="EP129" i="2"/>
  <c r="EP126" i="2"/>
  <c r="AU126" i="2"/>
  <c r="D127" i="2"/>
  <c r="H88" i="2"/>
  <c r="I87" i="2"/>
  <c r="O39" i="2"/>
  <c r="N40" i="2"/>
  <c r="DC111" i="2"/>
  <c r="DB112" i="2"/>
  <c r="DI64" i="2" l="1"/>
  <c r="DJ63" i="2"/>
  <c r="DC112" i="2"/>
  <c r="DD111" i="2"/>
  <c r="CT131" i="2"/>
  <c r="CU131" i="2" s="1"/>
  <c r="BO55" i="2"/>
  <c r="BN56" i="2"/>
  <c r="J80" i="2"/>
  <c r="K79" i="2"/>
  <c r="BI96" i="2"/>
  <c r="BJ95" i="2"/>
  <c r="DM39" i="2"/>
  <c r="DL40" i="2"/>
  <c r="DN31" i="2"/>
  <c r="DM32" i="2"/>
  <c r="BC158" i="2"/>
  <c r="CG150" i="2"/>
  <c r="BC151" i="2"/>
  <c r="DB127" i="2"/>
  <c r="DA128" i="2"/>
  <c r="D142" i="2"/>
  <c r="AU138" i="2"/>
  <c r="EP138" i="2"/>
  <c r="AU134" i="2"/>
  <c r="CT138" i="2"/>
  <c r="CT137" i="2"/>
  <c r="EP134" i="2"/>
  <c r="AU137" i="2"/>
  <c r="CT134" i="2"/>
  <c r="AI134" i="2"/>
  <c r="EP135" i="2"/>
  <c r="EP137" i="2"/>
  <c r="CT135" i="2"/>
  <c r="CT136" i="2" s="1"/>
  <c r="CU136" i="2" s="1"/>
  <c r="AU135" i="2"/>
  <c r="D135" i="2"/>
  <c r="BD136" i="2"/>
  <c r="BE135" i="2"/>
  <c r="DM16" i="2"/>
  <c r="DN15" i="2"/>
  <c r="BK87" i="2"/>
  <c r="BJ88" i="2"/>
  <c r="BH104" i="2"/>
  <c r="BI103" i="2"/>
  <c r="O40" i="2"/>
  <c r="P39" i="2"/>
  <c r="CT128" i="2"/>
  <c r="CU128" i="2" s="1"/>
  <c r="S16" i="2"/>
  <c r="T15" i="2"/>
  <c r="O47" i="2"/>
  <c r="N48" i="2"/>
  <c r="BG119" i="2"/>
  <c r="BF120" i="2"/>
  <c r="DM24" i="2"/>
  <c r="DN23" i="2"/>
  <c r="DG80" i="2"/>
  <c r="DH79" i="2"/>
  <c r="BL79" i="2"/>
  <c r="BK80" i="2"/>
  <c r="BO48" i="2"/>
  <c r="BP47" i="2"/>
  <c r="EP131" i="2"/>
  <c r="EQ131" i="2" s="1"/>
  <c r="EP128" i="2"/>
  <c r="EQ128" i="2" s="1"/>
  <c r="S23" i="2"/>
  <c r="R24" i="2"/>
  <c r="CY144" i="2"/>
  <c r="CZ143" i="2"/>
  <c r="F112" i="2"/>
  <c r="G111" i="2"/>
  <c r="BE128" i="2"/>
  <c r="BF127" i="2"/>
  <c r="H96" i="2"/>
  <c r="I95" i="2"/>
  <c r="DE103" i="2"/>
  <c r="DD104" i="2"/>
  <c r="M56" i="2"/>
  <c r="N55" i="2"/>
  <c r="L64" i="2"/>
  <c r="M63" i="2"/>
  <c r="P32" i="2"/>
  <c r="Q31" i="2"/>
  <c r="BQ32" i="2"/>
  <c r="BR31" i="2"/>
  <c r="I88" i="2"/>
  <c r="J87" i="2"/>
  <c r="AU131" i="2"/>
  <c r="AV131" i="2" s="1"/>
  <c r="EC150" i="2"/>
  <c r="CY158" i="2"/>
  <c r="CY151" i="2"/>
  <c r="BR23" i="2"/>
  <c r="BQ24" i="2"/>
  <c r="CZ136" i="2"/>
  <c r="DA135" i="2"/>
  <c r="DH72" i="2"/>
  <c r="DI71" i="2"/>
  <c r="H103" i="2"/>
  <c r="G104" i="2"/>
  <c r="E127" i="2"/>
  <c r="D128" i="2"/>
  <c r="BR39" i="2"/>
  <c r="BQ40" i="2"/>
  <c r="DB120" i="2"/>
  <c r="DC119" i="2"/>
  <c r="BG112" i="2"/>
  <c r="BH111" i="2"/>
  <c r="DE96" i="2"/>
  <c r="DF95" i="2"/>
  <c r="BN63" i="2"/>
  <c r="BM64" i="2"/>
  <c r="A130" i="2"/>
  <c r="CV133" i="2"/>
  <c r="CV131" i="2"/>
  <c r="A133" i="2"/>
  <c r="CV128" i="2"/>
  <c r="A129" i="2"/>
  <c r="CV126" i="2"/>
  <c r="CV127" i="2"/>
  <c r="A128" i="2"/>
  <c r="A127" i="2"/>
  <c r="A126" i="2"/>
  <c r="CV130" i="2"/>
  <c r="CV129" i="2"/>
  <c r="A131" i="2"/>
  <c r="AU128" i="2"/>
  <c r="AV128" i="2" s="1"/>
  <c r="DL47" i="2"/>
  <c r="DK48" i="2"/>
  <c r="DF88" i="2"/>
  <c r="DG87" i="2"/>
  <c r="DJ56" i="2"/>
  <c r="DK55" i="2"/>
  <c r="BL72" i="2"/>
  <c r="BM71" i="2"/>
  <c r="BQ16" i="2"/>
  <c r="BR15" i="2"/>
  <c r="L71" i="2"/>
  <c r="K72" i="2"/>
  <c r="BC144" i="2"/>
  <c r="BD143" i="2"/>
  <c r="E120" i="2"/>
  <c r="F119" i="2"/>
  <c r="AU136" i="2" l="1"/>
  <c r="AV136" i="2" s="1"/>
  <c r="BD151" i="2"/>
  <c r="BC152" i="2"/>
  <c r="DJ64" i="2"/>
  <c r="DK63" i="2"/>
  <c r="DE104" i="2"/>
  <c r="DF103" i="2"/>
  <c r="BM79" i="2"/>
  <c r="BL80" i="2"/>
  <c r="O48" i="2"/>
  <c r="P47" i="2"/>
  <c r="CT139" i="2"/>
  <c r="CU139" i="2" s="1"/>
  <c r="L79" i="2"/>
  <c r="K80" i="2"/>
  <c r="CZ144" i="2"/>
  <c r="DA143" i="2"/>
  <c r="DK56" i="2"/>
  <c r="DL55" i="2"/>
  <c r="E128" i="2"/>
  <c r="F127" i="2"/>
  <c r="BS23" i="2"/>
  <c r="BR24" i="2"/>
  <c r="BH112" i="2"/>
  <c r="BI111" i="2"/>
  <c r="CZ151" i="2"/>
  <c r="CY152" i="2"/>
  <c r="Q32" i="2"/>
  <c r="R31" i="2"/>
  <c r="I96" i="2"/>
  <c r="J95" i="2"/>
  <c r="DH80" i="2"/>
  <c r="DI79" i="2"/>
  <c r="T16" i="2"/>
  <c r="U15" i="2"/>
  <c r="BK88" i="2"/>
  <c r="BL87" i="2"/>
  <c r="A139" i="2"/>
  <c r="A137" i="2"/>
  <c r="CV136" i="2"/>
  <c r="A135" i="2"/>
  <c r="CV141" i="2"/>
  <c r="CV137" i="2"/>
  <c r="CV134" i="2"/>
  <c r="CV138" i="2"/>
  <c r="A141" i="2"/>
  <c r="CV139" i="2"/>
  <c r="A136" i="2"/>
  <c r="A138" i="2"/>
  <c r="CV135" i="2"/>
  <c r="A134" i="2"/>
  <c r="BC166" i="2"/>
  <c r="CH158" i="2"/>
  <c r="BC159" i="2"/>
  <c r="BG120" i="2"/>
  <c r="BH119" i="2"/>
  <c r="DH87" i="2"/>
  <c r="DG88" i="2"/>
  <c r="EP136" i="2"/>
  <c r="EQ136" i="2" s="1"/>
  <c r="EP139" i="2"/>
  <c r="EQ139" i="2" s="1"/>
  <c r="BM72" i="2"/>
  <c r="BN71" i="2"/>
  <c r="BO63" i="2"/>
  <c r="BN64" i="2"/>
  <c r="BR40" i="2"/>
  <c r="BS39" i="2"/>
  <c r="H104" i="2"/>
  <c r="I103" i="2"/>
  <c r="CY166" i="2"/>
  <c r="ED158" i="2"/>
  <c r="CY159" i="2"/>
  <c r="S24" i="2"/>
  <c r="T23" i="2"/>
  <c r="DN16" i="2"/>
  <c r="DO15" i="2"/>
  <c r="L72" i="2"/>
  <c r="M71" i="2"/>
  <c r="DC120" i="2"/>
  <c r="DD119" i="2"/>
  <c r="DI72" i="2"/>
  <c r="DJ71" i="2"/>
  <c r="M64" i="2"/>
  <c r="N63" i="2"/>
  <c r="BG127" i="2"/>
  <c r="BF128" i="2"/>
  <c r="DN24" i="2"/>
  <c r="DO23" i="2"/>
  <c r="AU139" i="2"/>
  <c r="AV139" i="2" s="1"/>
  <c r="DN32" i="2"/>
  <c r="DO31" i="2"/>
  <c r="BP55" i="2"/>
  <c r="BO56" i="2"/>
  <c r="F120" i="2"/>
  <c r="G119" i="2"/>
  <c r="D136" i="2"/>
  <c r="E135" i="2"/>
  <c r="DB128" i="2"/>
  <c r="DC127" i="2"/>
  <c r="BJ96" i="2"/>
  <c r="BK95" i="2"/>
  <c r="DF96" i="2"/>
  <c r="DG95" i="2"/>
  <c r="BS31" i="2"/>
  <c r="BR32" i="2"/>
  <c r="Q39" i="2"/>
  <c r="P40" i="2"/>
  <c r="BE136" i="2"/>
  <c r="BF135" i="2"/>
  <c r="EP146" i="2"/>
  <c r="AU142" i="2"/>
  <c r="EP143" i="2"/>
  <c r="CT143" i="2"/>
  <c r="EP145" i="2"/>
  <c r="D150" i="2"/>
  <c r="CT146" i="2"/>
  <c r="AU145" i="2"/>
  <c r="AU146" i="2"/>
  <c r="AU143" i="2"/>
  <c r="AU144" i="2" s="1"/>
  <c r="AV144" i="2" s="1"/>
  <c r="CT142" i="2"/>
  <c r="AI142" i="2"/>
  <c r="CT145" i="2"/>
  <c r="EP142" i="2"/>
  <c r="D143" i="2"/>
  <c r="BJ103" i="2"/>
  <c r="BI104" i="2"/>
  <c r="BE143" i="2"/>
  <c r="BD144" i="2"/>
  <c r="BS15" i="2"/>
  <c r="BR16" i="2"/>
  <c r="DM47" i="2"/>
  <c r="DL48" i="2"/>
  <c r="DA136" i="2"/>
  <c r="DB135" i="2"/>
  <c r="K87" i="2"/>
  <c r="J88" i="2"/>
  <c r="O55" i="2"/>
  <c r="N56" i="2"/>
  <c r="G112" i="2"/>
  <c r="H111" i="2"/>
  <c r="BP48" i="2"/>
  <c r="BQ47" i="2"/>
  <c r="DN39" i="2"/>
  <c r="DM40" i="2"/>
  <c r="DD112" i="2"/>
  <c r="DE111" i="2"/>
  <c r="CT147" i="2" l="1"/>
  <c r="CU147" i="2" s="1"/>
  <c r="BL88" i="2"/>
  <c r="BM87" i="2"/>
  <c r="S31" i="2"/>
  <c r="R32" i="2"/>
  <c r="BQ55" i="2"/>
  <c r="BP56" i="2"/>
  <c r="O63" i="2"/>
  <c r="N64" i="2"/>
  <c r="DO16" i="2"/>
  <c r="DP15" i="2"/>
  <c r="P48" i="2"/>
  <c r="Q47" i="2"/>
  <c r="BG128" i="2"/>
  <c r="BH127" i="2"/>
  <c r="J103" i="2"/>
  <c r="I104" i="2"/>
  <c r="BC174" i="2"/>
  <c r="CG166" i="2"/>
  <c r="BC167" i="2"/>
  <c r="F128" i="2"/>
  <c r="G127" i="2"/>
  <c r="DM48" i="2"/>
  <c r="DN47" i="2"/>
  <c r="EP151" i="2"/>
  <c r="CT151" i="2"/>
  <c r="EP153" i="2"/>
  <c r="AU153" i="2"/>
  <c r="CT154" i="2"/>
  <c r="D158" i="2"/>
  <c r="AU150" i="2"/>
  <c r="AU154" i="2"/>
  <c r="AU151" i="2"/>
  <c r="AU152" i="2" s="1"/>
  <c r="AV152" i="2" s="1"/>
  <c r="EP150" i="2"/>
  <c r="AH150" i="2"/>
  <c r="EP154" i="2"/>
  <c r="CT153" i="2"/>
  <c r="CT150" i="2"/>
  <c r="D151" i="2"/>
  <c r="DD127" i="2"/>
  <c r="DC128" i="2"/>
  <c r="DO32" i="2"/>
  <c r="DP31" i="2"/>
  <c r="BS40" i="2"/>
  <c r="BT39" i="2"/>
  <c r="V15" i="2"/>
  <c r="U16" i="2"/>
  <c r="DL56" i="2"/>
  <c r="DM55" i="2"/>
  <c r="BE151" i="2"/>
  <c r="BD152" i="2"/>
  <c r="BG135" i="2"/>
  <c r="BF136" i="2"/>
  <c r="H112" i="2"/>
  <c r="I111" i="2"/>
  <c r="D144" i="2"/>
  <c r="E143" i="2"/>
  <c r="DE112" i="2"/>
  <c r="DF111" i="2"/>
  <c r="R39" i="2"/>
  <c r="Q40" i="2"/>
  <c r="DJ72" i="2"/>
  <c r="DK71" i="2"/>
  <c r="T24" i="2"/>
  <c r="U23" i="2"/>
  <c r="DI87" i="2"/>
  <c r="DH88" i="2"/>
  <c r="CZ152" i="2"/>
  <c r="DA151" i="2"/>
  <c r="BL95" i="2"/>
  <c r="BK96" i="2"/>
  <c r="P55" i="2"/>
  <c r="O56" i="2"/>
  <c r="BS16" i="2"/>
  <c r="BT15" i="2"/>
  <c r="CT144" i="2"/>
  <c r="CU144" i="2" s="1"/>
  <c r="E136" i="2"/>
  <c r="F135" i="2"/>
  <c r="BH120" i="2"/>
  <c r="BI119" i="2"/>
  <c r="DI80" i="2"/>
  <c r="DJ79" i="2"/>
  <c r="BI112" i="2"/>
  <c r="BJ111" i="2"/>
  <c r="DB143" i="2"/>
  <c r="DA144" i="2"/>
  <c r="BN79" i="2"/>
  <c r="BM80" i="2"/>
  <c r="EP144" i="2"/>
  <c r="EQ144" i="2" s="1"/>
  <c r="BT31" i="2"/>
  <c r="BS32" i="2"/>
  <c r="DO24" i="2"/>
  <c r="DP23" i="2"/>
  <c r="DD120" i="2"/>
  <c r="DE119" i="2"/>
  <c r="CY160" i="2"/>
  <c r="CZ159" i="2"/>
  <c r="BP63" i="2"/>
  <c r="BO64" i="2"/>
  <c r="DF104" i="2"/>
  <c r="DG103" i="2"/>
  <c r="DN40" i="2"/>
  <c r="DO39" i="2"/>
  <c r="K88" i="2"/>
  <c r="L87" i="2"/>
  <c r="BE144" i="2"/>
  <c r="BF143" i="2"/>
  <c r="CV144" i="2"/>
  <c r="A143" i="2"/>
  <c r="A146" i="2"/>
  <c r="CV146" i="2"/>
  <c r="A142" i="2"/>
  <c r="CV145" i="2"/>
  <c r="CV142" i="2"/>
  <c r="CV149" i="2"/>
  <c r="CV147" i="2"/>
  <c r="A149" i="2"/>
  <c r="A147" i="2"/>
  <c r="A145" i="2"/>
  <c r="A144" i="2"/>
  <c r="CV143" i="2"/>
  <c r="DG96" i="2"/>
  <c r="DH95" i="2"/>
  <c r="G120" i="2"/>
  <c r="H119" i="2"/>
  <c r="BN72" i="2"/>
  <c r="BO71" i="2"/>
  <c r="BD159" i="2"/>
  <c r="BC160" i="2"/>
  <c r="J96" i="2"/>
  <c r="K95" i="2"/>
  <c r="BK103" i="2"/>
  <c r="BJ104" i="2"/>
  <c r="BR47" i="2"/>
  <c r="BQ48" i="2"/>
  <c r="DB136" i="2"/>
  <c r="DC135" i="2"/>
  <c r="AU147" i="2"/>
  <c r="AV147" i="2" s="1"/>
  <c r="EP147" i="2"/>
  <c r="EQ147" i="2" s="1"/>
  <c r="M72" i="2"/>
  <c r="N71" i="2"/>
  <c r="CY174" i="2"/>
  <c r="EC166" i="2"/>
  <c r="CY167" i="2"/>
  <c r="BS24" i="2"/>
  <c r="BT23" i="2"/>
  <c r="M79" i="2"/>
  <c r="L80" i="2"/>
  <c r="DK64" i="2"/>
  <c r="DL63" i="2"/>
  <c r="CT152" i="2" l="1"/>
  <c r="CU152" i="2" s="1"/>
  <c r="L95" i="2"/>
  <c r="K96" i="2"/>
  <c r="DF112" i="2"/>
  <c r="DG111" i="2"/>
  <c r="DI88" i="2"/>
  <c r="DJ87" i="2"/>
  <c r="BE152" i="2"/>
  <c r="BF151" i="2"/>
  <c r="BC182" i="2"/>
  <c r="CH174" i="2"/>
  <c r="BC175" i="2"/>
  <c r="DP32" i="2"/>
  <c r="DQ31" i="2"/>
  <c r="BU31" i="2"/>
  <c r="BT32" i="2"/>
  <c r="DC136" i="2"/>
  <c r="DD135" i="2"/>
  <c r="EP152" i="2"/>
  <c r="EQ152" i="2" s="1"/>
  <c r="DH96" i="2"/>
  <c r="DI95" i="2"/>
  <c r="BG143" i="2"/>
  <c r="BF144" i="2"/>
  <c r="BQ63" i="2"/>
  <c r="BP64" i="2"/>
  <c r="DJ80" i="2"/>
  <c r="DK79" i="2"/>
  <c r="V23" i="2"/>
  <c r="U24" i="2"/>
  <c r="E144" i="2"/>
  <c r="F143" i="2"/>
  <c r="DM56" i="2"/>
  <c r="DN55" i="2"/>
  <c r="CZ167" i="2"/>
  <c r="CY168" i="2"/>
  <c r="BD160" i="2"/>
  <c r="BE159" i="2"/>
  <c r="BJ119" i="2"/>
  <c r="BI120" i="2"/>
  <c r="Q55" i="2"/>
  <c r="P56" i="2"/>
  <c r="DD128" i="2"/>
  <c r="DE127" i="2"/>
  <c r="AU155" i="2"/>
  <c r="AV155" i="2" s="1"/>
  <c r="DN48" i="2"/>
  <c r="DO47" i="2"/>
  <c r="K103" i="2"/>
  <c r="J104" i="2"/>
  <c r="P63" i="2"/>
  <c r="O64" i="2"/>
  <c r="DP16" i="2"/>
  <c r="DQ15" i="2"/>
  <c r="BM88" i="2"/>
  <c r="BN87" i="2"/>
  <c r="BT24" i="2"/>
  <c r="BU23" i="2"/>
  <c r="BP71" i="2"/>
  <c r="BO72" i="2"/>
  <c r="DO40" i="2"/>
  <c r="DP39" i="2"/>
  <c r="DF119" i="2"/>
  <c r="DE120" i="2"/>
  <c r="BN80" i="2"/>
  <c r="BO79" i="2"/>
  <c r="DK72" i="2"/>
  <c r="DL71" i="2"/>
  <c r="J111" i="2"/>
  <c r="I112" i="2"/>
  <c r="E151" i="2"/>
  <c r="D152" i="2"/>
  <c r="A152" i="2"/>
  <c r="CV151" i="2"/>
  <c r="A154" i="2"/>
  <c r="CV154" i="2"/>
  <c r="CV157" i="2"/>
  <c r="CV155" i="2"/>
  <c r="A153" i="2"/>
  <c r="A151" i="2"/>
  <c r="A157" i="2"/>
  <c r="A155" i="2"/>
  <c r="CV152" i="2"/>
  <c r="A150" i="2"/>
  <c r="CV153" i="2"/>
  <c r="CV150" i="2"/>
  <c r="BI127" i="2"/>
  <c r="BH128" i="2"/>
  <c r="BT16" i="2"/>
  <c r="BU15" i="2"/>
  <c r="L88" i="2"/>
  <c r="M87" i="2"/>
  <c r="CZ160" i="2"/>
  <c r="DA159" i="2"/>
  <c r="DL64" i="2"/>
  <c r="DM63" i="2"/>
  <c r="CY182" i="2"/>
  <c r="ED174" i="2"/>
  <c r="CY175" i="2"/>
  <c r="BR48" i="2"/>
  <c r="BS47" i="2"/>
  <c r="G135" i="2"/>
  <c r="F136" i="2"/>
  <c r="BL96" i="2"/>
  <c r="BM95" i="2"/>
  <c r="W15" i="2"/>
  <c r="V16" i="2"/>
  <c r="CT161" i="2"/>
  <c r="AU162" i="2"/>
  <c r="EP162" i="2"/>
  <c r="AU158" i="2"/>
  <c r="AU159" i="2"/>
  <c r="EP158" i="2"/>
  <c r="AI158" i="2"/>
  <c r="D166" i="2"/>
  <c r="CT162" i="2"/>
  <c r="CT163" i="2" s="1"/>
  <c r="CU163" i="2" s="1"/>
  <c r="AU161" i="2"/>
  <c r="EP159" i="2"/>
  <c r="EP160" i="2" s="1"/>
  <c r="EQ160" i="2" s="1"/>
  <c r="CT159" i="2"/>
  <c r="CT160" i="2" s="1"/>
  <c r="CU160" i="2" s="1"/>
  <c r="EP161" i="2"/>
  <c r="CT158" i="2"/>
  <c r="D159" i="2"/>
  <c r="G128" i="2"/>
  <c r="H127" i="2"/>
  <c r="BQ56" i="2"/>
  <c r="BR55" i="2"/>
  <c r="N79" i="2"/>
  <c r="M80" i="2"/>
  <c r="N72" i="2"/>
  <c r="O71" i="2"/>
  <c r="H120" i="2"/>
  <c r="I119" i="2"/>
  <c r="DG104" i="2"/>
  <c r="DH103" i="2"/>
  <c r="DP24" i="2"/>
  <c r="DQ23" i="2"/>
  <c r="DB144" i="2"/>
  <c r="DC143" i="2"/>
  <c r="DB151" i="2"/>
  <c r="DA152" i="2"/>
  <c r="BU39" i="2"/>
  <c r="BT40" i="2"/>
  <c r="CT155" i="2"/>
  <c r="CU155" i="2" s="1"/>
  <c r="R47" i="2"/>
  <c r="Q48" i="2"/>
  <c r="BL103" i="2"/>
  <c r="BK104" i="2"/>
  <c r="BJ112" i="2"/>
  <c r="BK111" i="2"/>
  <c r="R40" i="2"/>
  <c r="S39" i="2"/>
  <c r="BG136" i="2"/>
  <c r="BH135" i="2"/>
  <c r="EP155" i="2"/>
  <c r="EQ155" i="2" s="1"/>
  <c r="BC168" i="2"/>
  <c r="BD167" i="2"/>
  <c r="T31" i="2"/>
  <c r="S32" i="2"/>
  <c r="EP163" i="2" l="1"/>
  <c r="EQ163" i="2" s="1"/>
  <c r="G136" i="2"/>
  <c r="H135" i="2"/>
  <c r="BC176" i="2"/>
  <c r="BD175" i="2"/>
  <c r="BD168" i="2"/>
  <c r="BE167" i="2"/>
  <c r="AU163" i="2"/>
  <c r="AV163" i="2" s="1"/>
  <c r="BT47" i="2"/>
  <c r="BS48" i="2"/>
  <c r="J112" i="2"/>
  <c r="K111" i="2"/>
  <c r="DE128" i="2"/>
  <c r="DF127" i="2"/>
  <c r="DK80" i="2"/>
  <c r="DL79" i="2"/>
  <c r="DH104" i="2"/>
  <c r="DI103" i="2"/>
  <c r="BS55" i="2"/>
  <c r="BR56" i="2"/>
  <c r="DA160" i="2"/>
  <c r="DB159" i="2"/>
  <c r="W23" i="2"/>
  <c r="V24" i="2"/>
  <c r="BV39" i="2"/>
  <c r="BU40" i="2"/>
  <c r="M88" i="2"/>
  <c r="N87" i="2"/>
  <c r="DL72" i="2"/>
  <c r="DM71" i="2"/>
  <c r="CZ168" i="2"/>
  <c r="DA167" i="2"/>
  <c r="DE135" i="2"/>
  <c r="DD136" i="2"/>
  <c r="BC190" i="2"/>
  <c r="CH182" i="2"/>
  <c r="BC183" i="2"/>
  <c r="L96" i="2"/>
  <c r="M95" i="2"/>
  <c r="I120" i="2"/>
  <c r="J119" i="2"/>
  <c r="I127" i="2"/>
  <c r="H128" i="2"/>
  <c r="BM103" i="2"/>
  <c r="BL104" i="2"/>
  <c r="DC151" i="2"/>
  <c r="DB152" i="2"/>
  <c r="D174" i="2"/>
  <c r="CT170" i="2"/>
  <c r="CT169" i="2"/>
  <c r="CT166" i="2"/>
  <c r="AU167" i="2"/>
  <c r="EP166" i="2"/>
  <c r="AH166" i="2"/>
  <c r="AU170" i="2"/>
  <c r="AU166" i="2"/>
  <c r="EP167" i="2"/>
  <c r="EP170" i="2"/>
  <c r="EP169" i="2"/>
  <c r="CT167" i="2"/>
  <c r="AU169" i="2"/>
  <c r="D167" i="2"/>
  <c r="CY176" i="2"/>
  <c r="CZ175" i="2"/>
  <c r="BP72" i="2"/>
  <c r="BQ71" i="2"/>
  <c r="Q63" i="2"/>
  <c r="P64" i="2"/>
  <c r="DN56" i="2"/>
  <c r="DO55" i="2"/>
  <c r="BG151" i="2"/>
  <c r="BF152" i="2"/>
  <c r="U31" i="2"/>
  <c r="T32" i="2"/>
  <c r="BL111" i="2"/>
  <c r="BK112" i="2"/>
  <c r="DQ39" i="2"/>
  <c r="DP40" i="2"/>
  <c r="DQ16" i="2"/>
  <c r="DR15" i="2"/>
  <c r="BH136" i="2"/>
  <c r="BI135" i="2"/>
  <c r="DC144" i="2"/>
  <c r="DD143" i="2"/>
  <c r="O72" i="2"/>
  <c r="P71" i="2"/>
  <c r="D160" i="2"/>
  <c r="E159" i="2"/>
  <c r="X15" i="2"/>
  <c r="W16" i="2"/>
  <c r="BU16" i="2"/>
  <c r="BV15" i="2"/>
  <c r="BP79" i="2"/>
  <c r="BO80" i="2"/>
  <c r="BV23" i="2"/>
  <c r="BU24" i="2"/>
  <c r="Q56" i="2"/>
  <c r="R55" i="2"/>
  <c r="BR63" i="2"/>
  <c r="BQ64" i="2"/>
  <c r="BM96" i="2"/>
  <c r="BN95" i="2"/>
  <c r="CY190" i="2"/>
  <c r="ED182" i="2"/>
  <c r="CY183" i="2"/>
  <c r="L103" i="2"/>
  <c r="K104" i="2"/>
  <c r="G143" i="2"/>
  <c r="F144" i="2"/>
  <c r="BU32" i="2"/>
  <c r="BV31" i="2"/>
  <c r="DJ88" i="2"/>
  <c r="DK87" i="2"/>
  <c r="S40" i="2"/>
  <c r="T39" i="2"/>
  <c r="R48" i="2"/>
  <c r="S47" i="2"/>
  <c r="DQ24" i="2"/>
  <c r="DR23" i="2"/>
  <c r="AU160" i="2"/>
  <c r="AV160" i="2" s="1"/>
  <c r="DM64" i="2"/>
  <c r="DN63" i="2"/>
  <c r="BO87" i="2"/>
  <c r="BN88" i="2"/>
  <c r="DO48" i="2"/>
  <c r="DP47" i="2"/>
  <c r="BK119" i="2"/>
  <c r="BJ120" i="2"/>
  <c r="BH143" i="2"/>
  <c r="BG144" i="2"/>
  <c r="DR31" i="2"/>
  <c r="DQ32" i="2"/>
  <c r="N80" i="2"/>
  <c r="O79" i="2"/>
  <c r="A165" i="2"/>
  <c r="CV163" i="2"/>
  <c r="A163" i="2"/>
  <c r="A161" i="2"/>
  <c r="CV160" i="2"/>
  <c r="A159" i="2"/>
  <c r="A160" i="2"/>
  <c r="CV159" i="2"/>
  <c r="A162" i="2"/>
  <c r="CV162" i="2"/>
  <c r="CV165" i="2"/>
  <c r="CV161" i="2"/>
  <c r="CV158" i="2"/>
  <c r="A158" i="2"/>
  <c r="BI128" i="2"/>
  <c r="BJ127" i="2"/>
  <c r="E152" i="2"/>
  <c r="F151" i="2"/>
  <c r="DG119" i="2"/>
  <c r="DF120" i="2"/>
  <c r="BE160" i="2"/>
  <c r="BF159" i="2"/>
  <c r="DI96" i="2"/>
  <c r="DJ95" i="2"/>
  <c r="DG112" i="2"/>
  <c r="DH111" i="2"/>
  <c r="EP168" i="2" l="1"/>
  <c r="EQ168" i="2" s="1"/>
  <c r="BO88" i="2"/>
  <c r="BP87" i="2"/>
  <c r="H136" i="2"/>
  <c r="I135" i="2"/>
  <c r="BR71" i="2"/>
  <c r="BQ72" i="2"/>
  <c r="EP171" i="2"/>
  <c r="EQ171" i="2" s="1"/>
  <c r="I128" i="2"/>
  <c r="J127" i="2"/>
  <c r="DI104" i="2"/>
  <c r="DJ103" i="2"/>
  <c r="BT55" i="2"/>
  <c r="BS56" i="2"/>
  <c r="U32" i="2"/>
  <c r="V31" i="2"/>
  <c r="CT171" i="2"/>
  <c r="CU171" i="2" s="1"/>
  <c r="K119" i="2"/>
  <c r="J120" i="2"/>
  <c r="DF135" i="2"/>
  <c r="DE136" i="2"/>
  <c r="BW39" i="2"/>
  <c r="BV40" i="2"/>
  <c r="BU47" i="2"/>
  <c r="BT48" i="2"/>
  <c r="DR32" i="2"/>
  <c r="DS31" i="2"/>
  <c r="BM111" i="2"/>
  <c r="BL112" i="2"/>
  <c r="R63" i="2"/>
  <c r="Q64" i="2"/>
  <c r="F152" i="2"/>
  <c r="G151" i="2"/>
  <c r="E160" i="2"/>
  <c r="F159" i="2"/>
  <c r="DR16" i="2"/>
  <c r="DS15" i="2"/>
  <c r="CZ176" i="2"/>
  <c r="DA175" i="2"/>
  <c r="CV169" i="2"/>
  <c r="CV166" i="2"/>
  <c r="CV173" i="2"/>
  <c r="A168" i="2"/>
  <c r="CV167" i="2"/>
  <c r="CV170" i="2"/>
  <c r="A169" i="2"/>
  <c r="CV168" i="2"/>
  <c r="A173" i="2"/>
  <c r="A171" i="2"/>
  <c r="A170" i="2"/>
  <c r="A166" i="2"/>
  <c r="CV171" i="2"/>
  <c r="A167" i="2"/>
  <c r="CT177" i="2"/>
  <c r="AU174" i="2"/>
  <c r="AU175" i="2"/>
  <c r="EP178" i="2"/>
  <c r="EP175" i="2"/>
  <c r="CT175" i="2"/>
  <c r="EP177" i="2"/>
  <c r="D182" i="2"/>
  <c r="CT178" i="2"/>
  <c r="AU177" i="2"/>
  <c r="AU178" i="2"/>
  <c r="CT174" i="2"/>
  <c r="AI174" i="2"/>
  <c r="EP174" i="2"/>
  <c r="D175" i="2"/>
  <c r="DA168" i="2"/>
  <c r="DB167" i="2"/>
  <c r="DL80" i="2"/>
  <c r="DM79" i="2"/>
  <c r="BG159" i="2"/>
  <c r="BF160" i="2"/>
  <c r="U39" i="2"/>
  <c r="T40" i="2"/>
  <c r="BS63" i="2"/>
  <c r="BR64" i="2"/>
  <c r="DN64" i="2"/>
  <c r="DO63" i="2"/>
  <c r="CZ183" i="2"/>
  <c r="CY184" i="2"/>
  <c r="X16" i="2"/>
  <c r="Y15" i="2"/>
  <c r="DH112" i="2"/>
  <c r="DI111" i="2"/>
  <c r="BW31" i="2"/>
  <c r="BV32" i="2"/>
  <c r="AU171" i="2"/>
  <c r="AV171" i="2" s="1"/>
  <c r="M96" i="2"/>
  <c r="N95" i="2"/>
  <c r="X23" i="2"/>
  <c r="W24" i="2"/>
  <c r="BF167" i="2"/>
  <c r="BE168" i="2"/>
  <c r="BC198" i="2"/>
  <c r="CE190" i="2"/>
  <c r="BC191" i="2"/>
  <c r="M103" i="2"/>
  <c r="L104" i="2"/>
  <c r="R56" i="2"/>
  <c r="S55" i="2"/>
  <c r="BI136" i="2"/>
  <c r="BJ135" i="2"/>
  <c r="DG120" i="2"/>
  <c r="DH119" i="2"/>
  <c r="BI143" i="2"/>
  <c r="BH144" i="2"/>
  <c r="DK88" i="2"/>
  <c r="DL87" i="2"/>
  <c r="BK120" i="2"/>
  <c r="BL119" i="2"/>
  <c r="DR24" i="2"/>
  <c r="DS23" i="2"/>
  <c r="CY198" i="2"/>
  <c r="EA190" i="2"/>
  <c r="CY191" i="2"/>
  <c r="BV24" i="2"/>
  <c r="BW23" i="2"/>
  <c r="BH151" i="2"/>
  <c r="BG152" i="2"/>
  <c r="DJ96" i="2"/>
  <c r="DK95" i="2"/>
  <c r="BJ128" i="2"/>
  <c r="BK127" i="2"/>
  <c r="O80" i="2"/>
  <c r="P79" i="2"/>
  <c r="DP48" i="2"/>
  <c r="DQ47" i="2"/>
  <c r="BN96" i="2"/>
  <c r="BO95" i="2"/>
  <c r="P72" i="2"/>
  <c r="Q71" i="2"/>
  <c r="DO56" i="2"/>
  <c r="DP55" i="2"/>
  <c r="D168" i="2"/>
  <c r="E167" i="2"/>
  <c r="DC152" i="2"/>
  <c r="DD151" i="2"/>
  <c r="DM72" i="2"/>
  <c r="DN71" i="2"/>
  <c r="DB160" i="2"/>
  <c r="DC159" i="2"/>
  <c r="DF128" i="2"/>
  <c r="DG127" i="2"/>
  <c r="S48" i="2"/>
  <c r="T47" i="2"/>
  <c r="BQ79" i="2"/>
  <c r="BP80" i="2"/>
  <c r="DR39" i="2"/>
  <c r="DQ40" i="2"/>
  <c r="BD183" i="2"/>
  <c r="BC184" i="2"/>
  <c r="BD176" i="2"/>
  <c r="BE175" i="2"/>
  <c r="H143" i="2"/>
  <c r="G144" i="2"/>
  <c r="BV16" i="2"/>
  <c r="BW15" i="2"/>
  <c r="DD144" i="2"/>
  <c r="DE143" i="2"/>
  <c r="CT168" i="2"/>
  <c r="CU168" i="2" s="1"/>
  <c r="AU168" i="2"/>
  <c r="AV168" i="2" s="1"/>
  <c r="BM104" i="2"/>
  <c r="BN103" i="2"/>
  <c r="O87" i="2"/>
  <c r="N88" i="2"/>
  <c r="L111" i="2"/>
  <c r="K112" i="2"/>
  <c r="CT179" i="2" l="1"/>
  <c r="CU179" i="2" s="1"/>
  <c r="Y23" i="2"/>
  <c r="X24" i="2"/>
  <c r="D176" i="2"/>
  <c r="E175" i="2"/>
  <c r="BM112" i="2"/>
  <c r="BN111" i="2"/>
  <c r="DF136" i="2"/>
  <c r="DG135" i="2"/>
  <c r="DJ104" i="2"/>
  <c r="DK103" i="2"/>
  <c r="BE176" i="2"/>
  <c r="BF175" i="2"/>
  <c r="U47" i="2"/>
  <c r="T48" i="2"/>
  <c r="DD152" i="2"/>
  <c r="DE151" i="2"/>
  <c r="BP95" i="2"/>
  <c r="BO96" i="2"/>
  <c r="DK96" i="2"/>
  <c r="DL95" i="2"/>
  <c r="ED198" i="2"/>
  <c r="CY199" i="2"/>
  <c r="BI144" i="2"/>
  <c r="BJ143" i="2"/>
  <c r="M104" i="2"/>
  <c r="N103" i="2"/>
  <c r="N96" i="2"/>
  <c r="O95" i="2"/>
  <c r="V39" i="2"/>
  <c r="U40" i="2"/>
  <c r="CT176" i="2"/>
  <c r="CU176" i="2" s="1"/>
  <c r="G159" i="2"/>
  <c r="F160" i="2"/>
  <c r="DS32" i="2"/>
  <c r="DT31" i="2"/>
  <c r="BP88" i="2"/>
  <c r="BQ87" i="2"/>
  <c r="Z15" i="2"/>
  <c r="Y16" i="2"/>
  <c r="DS24" i="2"/>
  <c r="DT23" i="2"/>
  <c r="DH120" i="2"/>
  <c r="DI119" i="2"/>
  <c r="BD191" i="2"/>
  <c r="BC192" i="2"/>
  <c r="EP176" i="2"/>
  <c r="EQ176" i="2" s="1"/>
  <c r="K120" i="2"/>
  <c r="L119" i="2"/>
  <c r="J128" i="2"/>
  <c r="K127" i="2"/>
  <c r="M111" i="2"/>
  <c r="L112" i="2"/>
  <c r="DG128" i="2"/>
  <c r="DH127" i="2"/>
  <c r="F167" i="2"/>
  <c r="E168" i="2"/>
  <c r="DQ48" i="2"/>
  <c r="DR47" i="2"/>
  <c r="CZ184" i="2"/>
  <c r="DA183" i="2"/>
  <c r="BG160" i="2"/>
  <c r="BH159" i="2"/>
  <c r="EP179" i="2"/>
  <c r="EQ179" i="2" s="1"/>
  <c r="G152" i="2"/>
  <c r="H151" i="2"/>
  <c r="BW16" i="2"/>
  <c r="BX15" i="2"/>
  <c r="BD184" i="2"/>
  <c r="BE183" i="2"/>
  <c r="BH152" i="2"/>
  <c r="BI151" i="2"/>
  <c r="BL120" i="2"/>
  <c r="BM119" i="2"/>
  <c r="BK135" i="2"/>
  <c r="BJ136" i="2"/>
  <c r="CH198" i="2"/>
  <c r="BC199" i="2"/>
  <c r="DO64" i="2"/>
  <c r="DP63" i="2"/>
  <c r="DN79" i="2"/>
  <c r="DM80" i="2"/>
  <c r="AU179" i="2"/>
  <c r="AV179" i="2" s="1"/>
  <c r="AU176" i="2"/>
  <c r="AV176" i="2" s="1"/>
  <c r="BV47" i="2"/>
  <c r="BU48" i="2"/>
  <c r="W31" i="2"/>
  <c r="V32" i="2"/>
  <c r="O88" i="2"/>
  <c r="P87" i="2"/>
  <c r="DP56" i="2"/>
  <c r="DQ55" i="2"/>
  <c r="CV181" i="2"/>
  <c r="A181" i="2"/>
  <c r="A176" i="2"/>
  <c r="A175" i="2"/>
  <c r="A179" i="2"/>
  <c r="CV175" i="2"/>
  <c r="CV179" i="2"/>
  <c r="A178" i="2"/>
  <c r="A174" i="2"/>
  <c r="CV178" i="2"/>
  <c r="CV177" i="2"/>
  <c r="CV174" i="2"/>
  <c r="CV176" i="2"/>
  <c r="A177" i="2"/>
  <c r="DA176" i="2"/>
  <c r="DB175" i="2"/>
  <c r="DC160" i="2"/>
  <c r="DD159" i="2"/>
  <c r="P80" i="2"/>
  <c r="Q79" i="2"/>
  <c r="BX23" i="2"/>
  <c r="BW24" i="2"/>
  <c r="BX31" i="2"/>
  <c r="BW32" i="2"/>
  <c r="BN104" i="2"/>
  <c r="BO103" i="2"/>
  <c r="BG167" i="2"/>
  <c r="BF168" i="2"/>
  <c r="S63" i="2"/>
  <c r="R64" i="2"/>
  <c r="BW40" i="2"/>
  <c r="BX39" i="2"/>
  <c r="BR72" i="2"/>
  <c r="BS71" i="2"/>
  <c r="BR79" i="2"/>
  <c r="BQ80" i="2"/>
  <c r="DF143" i="2"/>
  <c r="DE144" i="2"/>
  <c r="DS39" i="2"/>
  <c r="DR40" i="2"/>
  <c r="DL88" i="2"/>
  <c r="DM87" i="2"/>
  <c r="T55" i="2"/>
  <c r="S56" i="2"/>
  <c r="DJ111" i="2"/>
  <c r="DI112" i="2"/>
  <c r="DB168" i="2"/>
  <c r="DC167" i="2"/>
  <c r="I143" i="2"/>
  <c r="H144" i="2"/>
  <c r="DN72" i="2"/>
  <c r="DO71" i="2"/>
  <c r="R71" i="2"/>
  <c r="Q72" i="2"/>
  <c r="BK128" i="2"/>
  <c r="BL127" i="2"/>
  <c r="CY192" i="2"/>
  <c r="CZ191" i="2"/>
  <c r="BT63" i="2"/>
  <c r="BS64" i="2"/>
  <c r="CT186" i="2"/>
  <c r="D190" i="2"/>
  <c r="CT185" i="2"/>
  <c r="AU185" i="2"/>
  <c r="CT182" i="2"/>
  <c r="AU186" i="2"/>
  <c r="EP186" i="2"/>
  <c r="EP185" i="2"/>
  <c r="CT183" i="2"/>
  <c r="AU182" i="2"/>
  <c r="AU183" i="2"/>
  <c r="AU184" i="2" s="1"/>
  <c r="AV184" i="2" s="1"/>
  <c r="AI182" i="2"/>
  <c r="EP183" i="2"/>
  <c r="EP182" i="2"/>
  <c r="D183" i="2"/>
  <c r="DS16" i="2"/>
  <c r="DT15" i="2"/>
  <c r="BT56" i="2"/>
  <c r="BU55" i="2"/>
  <c r="I136" i="2"/>
  <c r="J135" i="2"/>
  <c r="CT184" i="2" l="1"/>
  <c r="CU184" i="2" s="1"/>
  <c r="DS40" i="2"/>
  <c r="DT39" i="2"/>
  <c r="BX32" i="2"/>
  <c r="BY31" i="2"/>
  <c r="BL135" i="2"/>
  <c r="BK136" i="2"/>
  <c r="DR48" i="2"/>
  <c r="DS47" i="2"/>
  <c r="K128" i="2"/>
  <c r="L127" i="2"/>
  <c r="N104" i="2"/>
  <c r="O103" i="2"/>
  <c r="DK104" i="2"/>
  <c r="DL103" i="2"/>
  <c r="BM127" i="2"/>
  <c r="BL128" i="2"/>
  <c r="DD167" i="2"/>
  <c r="DC168" i="2"/>
  <c r="BY39" i="2"/>
  <c r="BX40" i="2"/>
  <c r="DI120" i="2"/>
  <c r="DJ119" i="2"/>
  <c r="CV185" i="2"/>
  <c r="CV186" i="2"/>
  <c r="CV182" i="2"/>
  <c r="CV189" i="2"/>
  <c r="A189" i="2"/>
  <c r="A182" i="2"/>
  <c r="A186" i="2"/>
  <c r="A185" i="2"/>
  <c r="A187" i="2"/>
  <c r="A184" i="2"/>
  <c r="CV184" i="2"/>
  <c r="CV187" i="2"/>
  <c r="A183" i="2"/>
  <c r="CV183" i="2"/>
  <c r="AU191" i="2"/>
  <c r="EP193" i="2"/>
  <c r="AU194" i="2"/>
  <c r="EP190" i="2"/>
  <c r="EP191" i="2"/>
  <c r="EP194" i="2"/>
  <c r="CT191" i="2"/>
  <c r="CT193" i="2"/>
  <c r="CT194" i="2"/>
  <c r="CT195" i="2" s="1"/>
  <c r="CU195" i="2" s="1"/>
  <c r="AU193" i="2"/>
  <c r="AU190" i="2"/>
  <c r="D198" i="2"/>
  <c r="AF190" i="2"/>
  <c r="CT190" i="2"/>
  <c r="D191" i="2"/>
  <c r="P88" i="2"/>
  <c r="Q87" i="2"/>
  <c r="BM120" i="2"/>
  <c r="BN119" i="2"/>
  <c r="I151" i="2"/>
  <c r="H152" i="2"/>
  <c r="DU23" i="2"/>
  <c r="DT24" i="2"/>
  <c r="BP96" i="2"/>
  <c r="BQ95" i="2"/>
  <c r="Z23" i="2"/>
  <c r="Y24" i="2"/>
  <c r="CT187" i="2"/>
  <c r="CU187" i="2" s="1"/>
  <c r="R72" i="2"/>
  <c r="S71" i="2"/>
  <c r="DK111" i="2"/>
  <c r="DJ112" i="2"/>
  <c r="DF144" i="2"/>
  <c r="DG143" i="2"/>
  <c r="T63" i="2"/>
  <c r="S64" i="2"/>
  <c r="BX24" i="2"/>
  <c r="BY23" i="2"/>
  <c r="DN80" i="2"/>
  <c r="DO79" i="2"/>
  <c r="M119" i="2"/>
  <c r="L120" i="2"/>
  <c r="H159" i="2"/>
  <c r="G160" i="2"/>
  <c r="BK143" i="2"/>
  <c r="BJ144" i="2"/>
  <c r="DE152" i="2"/>
  <c r="DF151" i="2"/>
  <c r="DG136" i="2"/>
  <c r="DH135" i="2"/>
  <c r="N111" i="2"/>
  <c r="M112" i="2"/>
  <c r="DT32" i="2"/>
  <c r="DU31" i="2"/>
  <c r="BV55" i="2"/>
  <c r="BU56" i="2"/>
  <c r="DO72" i="2"/>
  <c r="DP71" i="2"/>
  <c r="Q80" i="2"/>
  <c r="R79" i="2"/>
  <c r="DQ63" i="2"/>
  <c r="DP64" i="2"/>
  <c r="BI152" i="2"/>
  <c r="BJ151" i="2"/>
  <c r="G167" i="2"/>
  <c r="F168" i="2"/>
  <c r="DT16" i="2"/>
  <c r="DU15" i="2"/>
  <c r="D184" i="2"/>
  <c r="E183" i="2"/>
  <c r="EP187" i="2"/>
  <c r="EQ187" i="2" s="1"/>
  <c r="BT64" i="2"/>
  <c r="BU63" i="2"/>
  <c r="U55" i="2"/>
  <c r="T56" i="2"/>
  <c r="BR80" i="2"/>
  <c r="BS79" i="2"/>
  <c r="BG168" i="2"/>
  <c r="BH167" i="2"/>
  <c r="X31" i="2"/>
  <c r="W32" i="2"/>
  <c r="BI159" i="2"/>
  <c r="BH160" i="2"/>
  <c r="DH128" i="2"/>
  <c r="DI127" i="2"/>
  <c r="AA15" i="2"/>
  <c r="Z16" i="2"/>
  <c r="CZ199" i="2"/>
  <c r="CY200" i="2"/>
  <c r="BO111" i="2"/>
  <c r="BN112" i="2"/>
  <c r="BX16" i="2"/>
  <c r="BY15" i="2"/>
  <c r="AU187" i="2"/>
  <c r="AV187" i="2" s="1"/>
  <c r="DA191" i="2"/>
  <c r="CZ192" i="2"/>
  <c r="DM88" i="2"/>
  <c r="DN87" i="2"/>
  <c r="BT71" i="2"/>
  <c r="BS72" i="2"/>
  <c r="BP103" i="2"/>
  <c r="BO104" i="2"/>
  <c r="DD160" i="2"/>
  <c r="DE159" i="2"/>
  <c r="BD199" i="2"/>
  <c r="BC200" i="2"/>
  <c r="BF183" i="2"/>
  <c r="BE184" i="2"/>
  <c r="BQ88" i="2"/>
  <c r="BR87" i="2"/>
  <c r="W39" i="2"/>
  <c r="V40" i="2"/>
  <c r="V47" i="2"/>
  <c r="U48" i="2"/>
  <c r="DB176" i="2"/>
  <c r="DC175" i="2"/>
  <c r="DQ56" i="2"/>
  <c r="DR55" i="2"/>
  <c r="K135" i="2"/>
  <c r="J136" i="2"/>
  <c r="EP184" i="2"/>
  <c r="EQ184" i="2" s="1"/>
  <c r="I144" i="2"/>
  <c r="J143" i="2"/>
  <c r="BW47" i="2"/>
  <c r="BV48" i="2"/>
  <c r="DB183" i="2"/>
  <c r="DA184" i="2"/>
  <c r="BD192" i="2"/>
  <c r="BE191" i="2"/>
  <c r="P95" i="2"/>
  <c r="O96" i="2"/>
  <c r="DL96" i="2"/>
  <c r="DM95" i="2"/>
  <c r="BF176" i="2"/>
  <c r="BG175" i="2"/>
  <c r="E176" i="2"/>
  <c r="F175" i="2"/>
  <c r="EP195" i="2" l="1"/>
  <c r="EQ195" i="2" s="1"/>
  <c r="DN95" i="2"/>
  <c r="DM96" i="2"/>
  <c r="BP104" i="2"/>
  <c r="BQ103" i="2"/>
  <c r="BY16" i="2"/>
  <c r="BZ15" i="2"/>
  <c r="DI128" i="2"/>
  <c r="DJ127" i="2"/>
  <c r="BT79" i="2"/>
  <c r="BS80" i="2"/>
  <c r="DQ64" i="2"/>
  <c r="DR63" i="2"/>
  <c r="BK144" i="2"/>
  <c r="BL143" i="2"/>
  <c r="EP192" i="2"/>
  <c r="EQ192" i="2" s="1"/>
  <c r="M127" i="2"/>
  <c r="L128" i="2"/>
  <c r="DU39" i="2"/>
  <c r="DT40" i="2"/>
  <c r="DB184" i="2"/>
  <c r="DC183" i="2"/>
  <c r="DR56" i="2"/>
  <c r="DS55" i="2"/>
  <c r="BS87" i="2"/>
  <c r="BR88" i="2"/>
  <c r="AA16" i="2"/>
  <c r="AB15" i="2"/>
  <c r="F183" i="2"/>
  <c r="E184" i="2"/>
  <c r="T71" i="2"/>
  <c r="S72" i="2"/>
  <c r="BZ39" i="2"/>
  <c r="BY40" i="2"/>
  <c r="BW48" i="2"/>
  <c r="BX47" i="2"/>
  <c r="DC176" i="2"/>
  <c r="DD175" i="2"/>
  <c r="DV15" i="2"/>
  <c r="DU16" i="2"/>
  <c r="R80" i="2"/>
  <c r="S79" i="2"/>
  <c r="I152" i="2"/>
  <c r="J151" i="2"/>
  <c r="EP202" i="2"/>
  <c r="CT198" i="2"/>
  <c r="CT208" i="2" s="1"/>
  <c r="CT210" i="2" s="1"/>
  <c r="CU210" i="2" s="1"/>
  <c r="CT202" i="2"/>
  <c r="CT201" i="2"/>
  <c r="CT211" i="2" s="1"/>
  <c r="CT213" i="2" s="1"/>
  <c r="CU213" i="2" s="1"/>
  <c r="AU198" i="2"/>
  <c r="A198" i="2" s="1"/>
  <c r="AU201" i="2"/>
  <c r="AU211" i="2" s="1"/>
  <c r="AU213" i="2" s="1"/>
  <c r="AV213" i="2" s="1"/>
  <c r="AU202" i="2"/>
  <c r="CT199" i="2"/>
  <c r="EP199" i="2"/>
  <c r="EP198" i="2"/>
  <c r="EP208" i="2" s="1"/>
  <c r="EP210" i="2" s="1"/>
  <c r="EQ210" i="2" s="1"/>
  <c r="EP201" i="2"/>
  <c r="EP211" i="2" s="1"/>
  <c r="EP213" i="2" s="1"/>
  <c r="EQ213" i="2" s="1"/>
  <c r="AI198" i="2"/>
  <c r="AU199" i="2"/>
  <c r="D199" i="2"/>
  <c r="DD168" i="2"/>
  <c r="DE167" i="2"/>
  <c r="N112" i="2"/>
  <c r="O111" i="2"/>
  <c r="H160" i="2"/>
  <c r="I159" i="2"/>
  <c r="T64" i="2"/>
  <c r="U63" i="2"/>
  <c r="BO119" i="2"/>
  <c r="BN120" i="2"/>
  <c r="A192" i="2"/>
  <c r="CV191" i="2"/>
  <c r="CV194" i="2"/>
  <c r="A190" i="2"/>
  <c r="A197" i="2"/>
  <c r="A195" i="2"/>
  <c r="A193" i="2"/>
  <c r="A191" i="2"/>
  <c r="A194" i="2"/>
  <c r="CV193" i="2"/>
  <c r="CV190" i="2"/>
  <c r="CV195" i="2"/>
  <c r="CV192" i="2"/>
  <c r="AU195" i="2"/>
  <c r="AV195" i="2" s="1"/>
  <c r="DS48" i="2"/>
  <c r="DT47" i="2"/>
  <c r="DV31" i="2"/>
  <c r="DU32" i="2"/>
  <c r="BZ23" i="2"/>
  <c r="BY24" i="2"/>
  <c r="DU24" i="2"/>
  <c r="DV23" i="2"/>
  <c r="DN88" i="2"/>
  <c r="DO87" i="2"/>
  <c r="BO112" i="2"/>
  <c r="BP111" i="2"/>
  <c r="BJ159" i="2"/>
  <c r="BI160" i="2"/>
  <c r="U56" i="2"/>
  <c r="V55" i="2"/>
  <c r="DP72" i="2"/>
  <c r="DQ71" i="2"/>
  <c r="DI135" i="2"/>
  <c r="DH136" i="2"/>
  <c r="DG144" i="2"/>
  <c r="DH143" i="2"/>
  <c r="AA23" i="2"/>
  <c r="Z24" i="2"/>
  <c r="BM128" i="2"/>
  <c r="BN127" i="2"/>
  <c r="K143" i="2"/>
  <c r="J144" i="2"/>
  <c r="BT72" i="2"/>
  <c r="BU71" i="2"/>
  <c r="BD200" i="2"/>
  <c r="BE199" i="2"/>
  <c r="BV63" i="2"/>
  <c r="BU64" i="2"/>
  <c r="G168" i="2"/>
  <c r="H167" i="2"/>
  <c r="M120" i="2"/>
  <c r="N119" i="2"/>
  <c r="BQ96" i="2"/>
  <c r="BR95" i="2"/>
  <c r="Q88" i="2"/>
  <c r="R87" i="2"/>
  <c r="AU192" i="2"/>
  <c r="AV192" i="2" s="1"/>
  <c r="DJ120" i="2"/>
  <c r="DK119" i="2"/>
  <c r="DM103" i="2"/>
  <c r="DL104" i="2"/>
  <c r="G175" i="2"/>
  <c r="F176" i="2"/>
  <c r="BF191" i="2"/>
  <c r="BE192" i="2"/>
  <c r="W47" i="2"/>
  <c r="V48" i="2"/>
  <c r="DE160" i="2"/>
  <c r="DF159" i="2"/>
  <c r="DA199" i="2"/>
  <c r="CZ200" i="2"/>
  <c r="X32" i="2"/>
  <c r="Y31" i="2"/>
  <c r="BJ152" i="2"/>
  <c r="BK151" i="2"/>
  <c r="DF152" i="2"/>
  <c r="DG151" i="2"/>
  <c r="DO80" i="2"/>
  <c r="DP79" i="2"/>
  <c r="AU208" i="2"/>
  <c r="AU210" i="2" s="1"/>
  <c r="AV210" i="2" s="1"/>
  <c r="BL136" i="2"/>
  <c r="BM135" i="2"/>
  <c r="BG183" i="2"/>
  <c r="BF184" i="2"/>
  <c r="P96" i="2"/>
  <c r="Q95" i="2"/>
  <c r="BG176" i="2"/>
  <c r="BH175" i="2"/>
  <c r="L135" i="2"/>
  <c r="K136" i="2"/>
  <c r="W40" i="2"/>
  <c r="X39" i="2"/>
  <c r="DB191" i="2"/>
  <c r="DA192" i="2"/>
  <c r="BH168" i="2"/>
  <c r="BI167" i="2"/>
  <c r="BW55" i="2"/>
  <c r="BV56" i="2"/>
  <c r="DK112" i="2"/>
  <c r="DL111" i="2"/>
  <c r="D192" i="2"/>
  <c r="E191" i="2"/>
  <c r="CT192" i="2"/>
  <c r="CU192" i="2" s="1"/>
  <c r="P103" i="2"/>
  <c r="O104" i="2"/>
  <c r="BY32" i="2"/>
  <c r="BZ31" i="2"/>
  <c r="EP200" i="2" l="1"/>
  <c r="EQ200" i="2" s="1"/>
  <c r="EP203" i="2"/>
  <c r="EQ203" i="2" s="1"/>
  <c r="CT200" i="2"/>
  <c r="CU200" i="2" s="1"/>
  <c r="J152" i="2"/>
  <c r="K151" i="2"/>
  <c r="BY47" i="2"/>
  <c r="BX48" i="2"/>
  <c r="AB16" i="2"/>
  <c r="AC15" i="2"/>
  <c r="DP80" i="2"/>
  <c r="DQ79" i="2"/>
  <c r="BW63" i="2"/>
  <c r="BV64" i="2"/>
  <c r="BO120" i="2"/>
  <c r="BP119" i="2"/>
  <c r="AU203" i="2"/>
  <c r="AV203" i="2" s="1"/>
  <c r="DV39" i="2"/>
  <c r="DU40" i="2"/>
  <c r="BI175" i="2"/>
  <c r="BH176" i="2"/>
  <c r="E192" i="2"/>
  <c r="F191" i="2"/>
  <c r="Q96" i="2"/>
  <c r="R95" i="2"/>
  <c r="DA200" i="2"/>
  <c r="DB199" i="2"/>
  <c r="G176" i="2"/>
  <c r="H175" i="2"/>
  <c r="BR96" i="2"/>
  <c r="BS95" i="2"/>
  <c r="BF199" i="2"/>
  <c r="BE200" i="2"/>
  <c r="W55" i="2"/>
  <c r="V56" i="2"/>
  <c r="DV24" i="2"/>
  <c r="DW23" i="2"/>
  <c r="U64" i="2"/>
  <c r="V63" i="2"/>
  <c r="D200" i="2"/>
  <c r="E199" i="2"/>
  <c r="T79" i="2"/>
  <c r="S80" i="2"/>
  <c r="BU79" i="2"/>
  <c r="BT80" i="2"/>
  <c r="DO95" i="2"/>
  <c r="DN96" i="2"/>
  <c r="Q103" i="2"/>
  <c r="P104" i="2"/>
  <c r="BZ40" i="2"/>
  <c r="CA39" i="2"/>
  <c r="BS88" i="2"/>
  <c r="BT87" i="2"/>
  <c r="M128" i="2"/>
  <c r="N127" i="2"/>
  <c r="DK127" i="2"/>
  <c r="DJ128" i="2"/>
  <c r="S87" i="2"/>
  <c r="R88" i="2"/>
  <c r="DR71" i="2"/>
  <c r="DQ72" i="2"/>
  <c r="A205" i="2"/>
  <c r="A202" i="2"/>
  <c r="A201" i="2"/>
  <c r="A200" i="2"/>
  <c r="A203" i="2"/>
  <c r="AU200" i="2"/>
  <c r="AV200" i="2" s="1"/>
  <c r="A199" i="2"/>
  <c r="DL112" i="2"/>
  <c r="DM111" i="2"/>
  <c r="Y39" i="2"/>
  <c r="X40" i="2"/>
  <c r="DM104" i="2"/>
  <c r="DN103" i="2"/>
  <c r="N120" i="2"/>
  <c r="O119" i="2"/>
  <c r="BU72" i="2"/>
  <c r="BV71" i="2"/>
  <c r="DH144" i="2"/>
  <c r="DI143" i="2"/>
  <c r="J159" i="2"/>
  <c r="I160" i="2"/>
  <c r="DS56" i="2"/>
  <c r="DT55" i="2"/>
  <c r="BJ167" i="2"/>
  <c r="BI168" i="2"/>
  <c r="DF160" i="2"/>
  <c r="DG159" i="2"/>
  <c r="CA31" i="2"/>
  <c r="BZ32" i="2"/>
  <c r="BG184" i="2"/>
  <c r="BH183" i="2"/>
  <c r="BL151" i="2"/>
  <c r="BK152" i="2"/>
  <c r="DK120" i="2"/>
  <c r="DL119" i="2"/>
  <c r="BK159" i="2"/>
  <c r="BJ160" i="2"/>
  <c r="CA23" i="2"/>
  <c r="BZ24" i="2"/>
  <c r="CT203" i="2"/>
  <c r="CU203" i="2" s="1"/>
  <c r="DV16" i="2"/>
  <c r="DW15" i="2"/>
  <c r="T72" i="2"/>
  <c r="U71" i="2"/>
  <c r="BM143" i="2"/>
  <c r="BL144" i="2"/>
  <c r="CA15" i="2"/>
  <c r="BZ16" i="2"/>
  <c r="BG191" i="2"/>
  <c r="BF192" i="2"/>
  <c r="DC191" i="2"/>
  <c r="DB192" i="2"/>
  <c r="DG152" i="2"/>
  <c r="DH151" i="2"/>
  <c r="AA24" i="2"/>
  <c r="AB23" i="2"/>
  <c r="BN135" i="2"/>
  <c r="BM136" i="2"/>
  <c r="W48" i="2"/>
  <c r="X47" i="2"/>
  <c r="H168" i="2"/>
  <c r="I167" i="2"/>
  <c r="BP112" i="2"/>
  <c r="BQ111" i="2"/>
  <c r="O112" i="2"/>
  <c r="P111" i="2"/>
  <c r="DD176" i="2"/>
  <c r="DE175" i="2"/>
  <c r="DD183" i="2"/>
  <c r="DC184" i="2"/>
  <c r="BN128" i="2"/>
  <c r="BO127" i="2"/>
  <c r="DO88" i="2"/>
  <c r="DP87" i="2"/>
  <c r="DT48" i="2"/>
  <c r="DU47" i="2"/>
  <c r="DE168" i="2"/>
  <c r="DF167" i="2"/>
  <c r="BX55" i="2"/>
  <c r="BW56" i="2"/>
  <c r="L136" i="2"/>
  <c r="M135" i="2"/>
  <c r="Y32" i="2"/>
  <c r="Z31" i="2"/>
  <c r="L143" i="2"/>
  <c r="K144" i="2"/>
  <c r="DI136" i="2"/>
  <c r="DJ135" i="2"/>
  <c r="DV32" i="2"/>
  <c r="DW31" i="2"/>
  <c r="G183" i="2"/>
  <c r="F184" i="2"/>
  <c r="DR64" i="2"/>
  <c r="DS63" i="2"/>
  <c r="BR103" i="2"/>
  <c r="BQ104" i="2"/>
  <c r="DH152" i="2" l="1"/>
  <c r="DI151" i="2"/>
  <c r="CA24" i="2"/>
  <c r="CB23" i="2"/>
  <c r="L144" i="2"/>
  <c r="M143" i="2"/>
  <c r="DD184" i="2"/>
  <c r="DE183" i="2"/>
  <c r="BM144" i="2"/>
  <c r="BN143" i="2"/>
  <c r="DN104" i="2"/>
  <c r="DO103" i="2"/>
  <c r="S88" i="2"/>
  <c r="T87" i="2"/>
  <c r="U79" i="2"/>
  <c r="T80" i="2"/>
  <c r="X55" i="2"/>
  <c r="W56" i="2"/>
  <c r="DV40" i="2"/>
  <c r="DW39" i="2"/>
  <c r="AD15" i="2"/>
  <c r="AC16" i="2"/>
  <c r="BV79" i="2"/>
  <c r="BU80" i="2"/>
  <c r="DU48" i="2"/>
  <c r="DV47" i="2"/>
  <c r="X48" i="2"/>
  <c r="Y47" i="2"/>
  <c r="DC192" i="2"/>
  <c r="DD191" i="2"/>
  <c r="DM119" i="2"/>
  <c r="DL120" i="2"/>
  <c r="DG160" i="2"/>
  <c r="DH159" i="2"/>
  <c r="DJ143" i="2"/>
  <c r="DI144" i="2"/>
  <c r="DL127" i="2"/>
  <c r="DK128" i="2"/>
  <c r="R103" i="2"/>
  <c r="Q104" i="2"/>
  <c r="BG199" i="2"/>
  <c r="BF200" i="2"/>
  <c r="BP120" i="2"/>
  <c r="BQ119" i="2"/>
  <c r="CA16" i="2"/>
  <c r="CB15" i="2"/>
  <c r="DQ80" i="2"/>
  <c r="DR79" i="2"/>
  <c r="DG167" i="2"/>
  <c r="DF168" i="2"/>
  <c r="J167" i="2"/>
  <c r="I168" i="2"/>
  <c r="CA40" i="2"/>
  <c r="CB39" i="2"/>
  <c r="DC199" i="2"/>
  <c r="DB200" i="2"/>
  <c r="DE176" i="2"/>
  <c r="DF175" i="2"/>
  <c r="G184" i="2"/>
  <c r="H183" i="2"/>
  <c r="DW32" i="2"/>
  <c r="DX31" i="2"/>
  <c r="M136" i="2"/>
  <c r="N135" i="2"/>
  <c r="DP88" i="2"/>
  <c r="DQ87" i="2"/>
  <c r="P112" i="2"/>
  <c r="Q111" i="2"/>
  <c r="DW16" i="2"/>
  <c r="DX15" i="2"/>
  <c r="Z39" i="2"/>
  <c r="Y40" i="2"/>
  <c r="N128" i="2"/>
  <c r="O127" i="2"/>
  <c r="W63" i="2"/>
  <c r="V64" i="2"/>
  <c r="BT95" i="2"/>
  <c r="BS96" i="2"/>
  <c r="F192" i="2"/>
  <c r="G191" i="2"/>
  <c r="BZ47" i="2"/>
  <c r="BY48" i="2"/>
  <c r="BY55" i="2"/>
  <c r="BX56" i="2"/>
  <c r="AA31" i="2"/>
  <c r="Z32" i="2"/>
  <c r="R96" i="2"/>
  <c r="S95" i="2"/>
  <c r="BO135" i="2"/>
  <c r="BN136" i="2"/>
  <c r="BH191" i="2"/>
  <c r="BG192" i="2"/>
  <c r="BV72" i="2"/>
  <c r="BW71" i="2"/>
  <c r="DM112" i="2"/>
  <c r="DN111" i="2"/>
  <c r="DO96" i="2"/>
  <c r="DP95" i="2"/>
  <c r="K152" i="2"/>
  <c r="L151" i="2"/>
  <c r="BS103" i="2"/>
  <c r="BR104" i="2"/>
  <c r="BH184" i="2"/>
  <c r="BI183" i="2"/>
  <c r="DT56" i="2"/>
  <c r="DU55" i="2"/>
  <c r="O120" i="2"/>
  <c r="P119" i="2"/>
  <c r="DS71" i="2"/>
  <c r="DR72" i="2"/>
  <c r="BJ175" i="2"/>
  <c r="BI176" i="2"/>
  <c r="DS64" i="2"/>
  <c r="DT63" i="2"/>
  <c r="U72" i="2"/>
  <c r="V71" i="2"/>
  <c r="BL159" i="2"/>
  <c r="BK160" i="2"/>
  <c r="CB31" i="2"/>
  <c r="CA32" i="2"/>
  <c r="K159" i="2"/>
  <c r="J160" i="2"/>
  <c r="F199" i="2"/>
  <c r="E200" i="2"/>
  <c r="DJ136" i="2"/>
  <c r="DK135" i="2"/>
  <c r="BO128" i="2"/>
  <c r="BP127" i="2"/>
  <c r="BQ112" i="2"/>
  <c r="BR111" i="2"/>
  <c r="AB24" i="2"/>
  <c r="AC23" i="2"/>
  <c r="BM151" i="2"/>
  <c r="BL152" i="2"/>
  <c r="BJ168" i="2"/>
  <c r="BK167" i="2"/>
  <c r="BU87" i="2"/>
  <c r="BT88" i="2"/>
  <c r="DW24" i="2"/>
  <c r="DX23" i="2"/>
  <c r="I175" i="2"/>
  <c r="H176" i="2"/>
  <c r="BX63" i="2"/>
  <c r="BW64" i="2"/>
  <c r="H191" i="2" l="1"/>
  <c r="G192" i="2"/>
  <c r="CC31" i="2"/>
  <c r="CB32" i="2"/>
  <c r="BJ176" i="2"/>
  <c r="BK175" i="2"/>
  <c r="Z40" i="2"/>
  <c r="AA39" i="2"/>
  <c r="DD199" i="2"/>
  <c r="DC200" i="2"/>
  <c r="S103" i="2"/>
  <c r="R104" i="2"/>
  <c r="DM120" i="2"/>
  <c r="DN119" i="2"/>
  <c r="BV80" i="2"/>
  <c r="BW79" i="2"/>
  <c r="V79" i="2"/>
  <c r="U80" i="2"/>
  <c r="BL167" i="2"/>
  <c r="BK168" i="2"/>
  <c r="DN112" i="2"/>
  <c r="DO111" i="2"/>
  <c r="BW72" i="2"/>
  <c r="BX71" i="2"/>
  <c r="DY15" i="2"/>
  <c r="DX16" i="2"/>
  <c r="DX32" i="2"/>
  <c r="DY31" i="2"/>
  <c r="CC39" i="2"/>
  <c r="CB40" i="2"/>
  <c r="CB16" i="2"/>
  <c r="CC15" i="2"/>
  <c r="DD192" i="2"/>
  <c r="DE191" i="2"/>
  <c r="T88" i="2"/>
  <c r="U87" i="2"/>
  <c r="M144" i="2"/>
  <c r="N143" i="2"/>
  <c r="BU88" i="2"/>
  <c r="BV87" i="2"/>
  <c r="DK136" i="2"/>
  <c r="DL135" i="2"/>
  <c r="I176" i="2"/>
  <c r="J175" i="2"/>
  <c r="BM152" i="2"/>
  <c r="BN151" i="2"/>
  <c r="AB31" i="2"/>
  <c r="AA32" i="2"/>
  <c r="BT96" i="2"/>
  <c r="BU95" i="2"/>
  <c r="DL128" i="2"/>
  <c r="DM127" i="2"/>
  <c r="AE15" i="2"/>
  <c r="AD16" i="2"/>
  <c r="BQ127" i="2"/>
  <c r="BP128" i="2"/>
  <c r="BI184" i="2"/>
  <c r="BJ183" i="2"/>
  <c r="DE184" i="2"/>
  <c r="DF183" i="2"/>
  <c r="BL160" i="2"/>
  <c r="BM159" i="2"/>
  <c r="DT71" i="2"/>
  <c r="DS72" i="2"/>
  <c r="BT103" i="2"/>
  <c r="BS104" i="2"/>
  <c r="DY23" i="2"/>
  <c r="DX24" i="2"/>
  <c r="AD23" i="2"/>
  <c r="AC24" i="2"/>
  <c r="V72" i="2"/>
  <c r="W71" i="2"/>
  <c r="P120" i="2"/>
  <c r="Q119" i="2"/>
  <c r="M151" i="2"/>
  <c r="L152" i="2"/>
  <c r="Q112" i="2"/>
  <c r="R111" i="2"/>
  <c r="H184" i="2"/>
  <c r="I183" i="2"/>
  <c r="BR119" i="2"/>
  <c r="BQ120" i="2"/>
  <c r="Z47" i="2"/>
  <c r="Y48" i="2"/>
  <c r="DW40" i="2"/>
  <c r="DX39" i="2"/>
  <c r="DO104" i="2"/>
  <c r="DP103" i="2"/>
  <c r="CB24" i="2"/>
  <c r="CC23" i="2"/>
  <c r="T95" i="2"/>
  <c r="S96" i="2"/>
  <c r="BY63" i="2"/>
  <c r="BX64" i="2"/>
  <c r="BH192" i="2"/>
  <c r="BI191" i="2"/>
  <c r="BY56" i="2"/>
  <c r="BZ55" i="2"/>
  <c r="X63" i="2"/>
  <c r="W64" i="2"/>
  <c r="J168" i="2"/>
  <c r="K167" i="2"/>
  <c r="DJ144" i="2"/>
  <c r="DK143" i="2"/>
  <c r="L159" i="2"/>
  <c r="K160" i="2"/>
  <c r="O135" i="2"/>
  <c r="N136" i="2"/>
  <c r="DS79" i="2"/>
  <c r="DR80" i="2"/>
  <c r="G199" i="2"/>
  <c r="F200" i="2"/>
  <c r="BR112" i="2"/>
  <c r="BS111" i="2"/>
  <c r="DT64" i="2"/>
  <c r="DU63" i="2"/>
  <c r="DU56" i="2"/>
  <c r="DV55" i="2"/>
  <c r="DP96" i="2"/>
  <c r="DQ95" i="2"/>
  <c r="O128" i="2"/>
  <c r="P127" i="2"/>
  <c r="DR87" i="2"/>
  <c r="DQ88" i="2"/>
  <c r="DG175" i="2"/>
  <c r="DF176" i="2"/>
  <c r="DH160" i="2"/>
  <c r="DI159" i="2"/>
  <c r="DW47" i="2"/>
  <c r="DV48" i="2"/>
  <c r="BO143" i="2"/>
  <c r="BN144" i="2"/>
  <c r="DJ151" i="2"/>
  <c r="DI152" i="2"/>
  <c r="BO136" i="2"/>
  <c r="BP135" i="2"/>
  <c r="BZ48" i="2"/>
  <c r="CA47" i="2"/>
  <c r="DG168" i="2"/>
  <c r="DH167" i="2"/>
  <c r="BG200" i="2"/>
  <c r="BH199" i="2"/>
  <c r="Y55" i="2"/>
  <c r="X56" i="2"/>
  <c r="BW80" i="2" l="1"/>
  <c r="BX79" i="2"/>
  <c r="BN152" i="2"/>
  <c r="BO151" i="2"/>
  <c r="O143" i="2"/>
  <c r="N144" i="2"/>
  <c r="DO112" i="2"/>
  <c r="DP111" i="2"/>
  <c r="DO119" i="2"/>
  <c r="DN120" i="2"/>
  <c r="BK176" i="2"/>
  <c r="BL175" i="2"/>
  <c r="CC16" i="2"/>
  <c r="CD15" i="2"/>
  <c r="H199" i="2"/>
  <c r="G200" i="2"/>
  <c r="K168" i="2"/>
  <c r="L167" i="2"/>
  <c r="DY39" i="2"/>
  <c r="DX40" i="2"/>
  <c r="DH175" i="2"/>
  <c r="DG176" i="2"/>
  <c r="DT79" i="2"/>
  <c r="DS80" i="2"/>
  <c r="BZ63" i="2"/>
  <c r="BY64" i="2"/>
  <c r="AE23" i="2"/>
  <c r="AD24" i="2"/>
  <c r="AF15" i="2"/>
  <c r="AE16" i="2"/>
  <c r="CD39" i="2"/>
  <c r="CC40" i="2"/>
  <c r="BJ191" i="2"/>
  <c r="BI192" i="2"/>
  <c r="I184" i="2"/>
  <c r="J183" i="2"/>
  <c r="BQ128" i="2"/>
  <c r="BR127" i="2"/>
  <c r="DV56" i="2"/>
  <c r="DW55" i="2"/>
  <c r="R112" i="2"/>
  <c r="S111" i="2"/>
  <c r="DK151" i="2"/>
  <c r="DJ152" i="2"/>
  <c r="DH168" i="2"/>
  <c r="DI167" i="2"/>
  <c r="DU64" i="2"/>
  <c r="DV63" i="2"/>
  <c r="DF184" i="2"/>
  <c r="DG183" i="2"/>
  <c r="DM128" i="2"/>
  <c r="DN127" i="2"/>
  <c r="K175" i="2"/>
  <c r="J176" i="2"/>
  <c r="U88" i="2"/>
  <c r="V87" i="2"/>
  <c r="DZ31" i="2"/>
  <c r="DY32" i="2"/>
  <c r="BW87" i="2"/>
  <c r="BV88" i="2"/>
  <c r="AA40" i="2"/>
  <c r="AB39" i="2"/>
  <c r="Y56" i="2"/>
  <c r="Z55" i="2"/>
  <c r="BH200" i="2"/>
  <c r="BI199" i="2"/>
  <c r="BP143" i="2"/>
  <c r="BO144" i="2"/>
  <c r="DR88" i="2"/>
  <c r="DS87" i="2"/>
  <c r="P135" i="2"/>
  <c r="O136" i="2"/>
  <c r="Y63" i="2"/>
  <c r="X64" i="2"/>
  <c r="T96" i="2"/>
  <c r="U95" i="2"/>
  <c r="Z48" i="2"/>
  <c r="AA47" i="2"/>
  <c r="M152" i="2"/>
  <c r="N151" i="2"/>
  <c r="DY24" i="2"/>
  <c r="DZ23" i="2"/>
  <c r="BL168" i="2"/>
  <c r="BM167" i="2"/>
  <c r="T103" i="2"/>
  <c r="S104" i="2"/>
  <c r="CC32" i="2"/>
  <c r="CD31" i="2"/>
  <c r="BP136" i="2"/>
  <c r="BQ135" i="2"/>
  <c r="DI160" i="2"/>
  <c r="DJ159" i="2"/>
  <c r="DQ96" i="2"/>
  <c r="DR95" i="2"/>
  <c r="DK144" i="2"/>
  <c r="DL143" i="2"/>
  <c r="DP104" i="2"/>
  <c r="DQ103" i="2"/>
  <c r="W72" i="2"/>
  <c r="X71" i="2"/>
  <c r="BX72" i="2"/>
  <c r="BY71" i="2"/>
  <c r="DU71" i="2"/>
  <c r="DT72" i="2"/>
  <c r="AC31" i="2"/>
  <c r="AB32" i="2"/>
  <c r="BN159" i="2"/>
  <c r="BM160" i="2"/>
  <c r="CA48" i="2"/>
  <c r="CB47" i="2"/>
  <c r="Q127" i="2"/>
  <c r="P128" i="2"/>
  <c r="BS112" i="2"/>
  <c r="BT111" i="2"/>
  <c r="BZ56" i="2"/>
  <c r="CA55" i="2"/>
  <c r="CD23" i="2"/>
  <c r="CC24" i="2"/>
  <c r="Q120" i="2"/>
  <c r="R119" i="2"/>
  <c r="BJ184" i="2"/>
  <c r="BK183" i="2"/>
  <c r="BU96" i="2"/>
  <c r="BV95" i="2"/>
  <c r="DL136" i="2"/>
  <c r="DM135" i="2"/>
  <c r="DE192" i="2"/>
  <c r="DF191" i="2"/>
  <c r="DX47" i="2"/>
  <c r="DW48" i="2"/>
  <c r="L160" i="2"/>
  <c r="M159" i="2"/>
  <c r="BS119" i="2"/>
  <c r="BR120" i="2"/>
  <c r="BU103" i="2"/>
  <c r="BT104" i="2"/>
  <c r="DY16" i="2"/>
  <c r="DZ15" i="2"/>
  <c r="V80" i="2"/>
  <c r="W79" i="2"/>
  <c r="DD200" i="2"/>
  <c r="DE199" i="2"/>
  <c r="H192" i="2"/>
  <c r="I191" i="2"/>
  <c r="DF199" i="2" l="1"/>
  <c r="DE200" i="2"/>
  <c r="DM136" i="2"/>
  <c r="DN135" i="2"/>
  <c r="CC47" i="2"/>
  <c r="CB48" i="2"/>
  <c r="BZ71" i="2"/>
  <c r="BY72" i="2"/>
  <c r="DR96" i="2"/>
  <c r="DS95" i="2"/>
  <c r="AA48" i="2"/>
  <c r="AB47" i="2"/>
  <c r="DT87" i="2"/>
  <c r="DS88" i="2"/>
  <c r="AC39" i="2"/>
  <c r="AB40" i="2"/>
  <c r="DI168" i="2"/>
  <c r="DJ167" i="2"/>
  <c r="BR128" i="2"/>
  <c r="BS127" i="2"/>
  <c r="CD16" i="2"/>
  <c r="CE15" i="2"/>
  <c r="DL144" i="2"/>
  <c r="DM143" i="2"/>
  <c r="N152" i="2"/>
  <c r="O151" i="2"/>
  <c r="DW56" i="2"/>
  <c r="DX55" i="2"/>
  <c r="Q128" i="2"/>
  <c r="R127" i="2"/>
  <c r="DU72" i="2"/>
  <c r="DV71" i="2"/>
  <c r="P136" i="2"/>
  <c r="Q135" i="2"/>
  <c r="BS120" i="2"/>
  <c r="BT119" i="2"/>
  <c r="U103" i="2"/>
  <c r="T104" i="2"/>
  <c r="K176" i="2"/>
  <c r="L175" i="2"/>
  <c r="AG15" i="2"/>
  <c r="AF16" i="2"/>
  <c r="DH176" i="2"/>
  <c r="DI175" i="2"/>
  <c r="P143" i="2"/>
  <c r="O144" i="2"/>
  <c r="I192" i="2"/>
  <c r="J191" i="2"/>
  <c r="S119" i="2"/>
  <c r="R120" i="2"/>
  <c r="CE39" i="2"/>
  <c r="CD40" i="2"/>
  <c r="DU79" i="2"/>
  <c r="DT80" i="2"/>
  <c r="H200" i="2"/>
  <c r="I199" i="2"/>
  <c r="CD24" i="2"/>
  <c r="CE23" i="2"/>
  <c r="W80" i="2"/>
  <c r="X79" i="2"/>
  <c r="M160" i="2"/>
  <c r="N159" i="2"/>
  <c r="BV96" i="2"/>
  <c r="BW95" i="2"/>
  <c r="CB55" i="2"/>
  <c r="CA56" i="2"/>
  <c r="X72" i="2"/>
  <c r="Y71" i="2"/>
  <c r="DJ160" i="2"/>
  <c r="DK159" i="2"/>
  <c r="BN167" i="2"/>
  <c r="BM168" i="2"/>
  <c r="U96" i="2"/>
  <c r="V95" i="2"/>
  <c r="DO127" i="2"/>
  <c r="DN128" i="2"/>
  <c r="J184" i="2"/>
  <c r="K183" i="2"/>
  <c r="BL176" i="2"/>
  <c r="BM175" i="2"/>
  <c r="BO152" i="2"/>
  <c r="BP151" i="2"/>
  <c r="CE31" i="2"/>
  <c r="CD32" i="2"/>
  <c r="Z56" i="2"/>
  <c r="AA55" i="2"/>
  <c r="W87" i="2"/>
  <c r="V88" i="2"/>
  <c r="DP112" i="2"/>
  <c r="DQ111" i="2"/>
  <c r="BO159" i="2"/>
  <c r="BN160" i="2"/>
  <c r="BQ143" i="2"/>
  <c r="BP144" i="2"/>
  <c r="BW88" i="2"/>
  <c r="BX87" i="2"/>
  <c r="DK152" i="2"/>
  <c r="DL151" i="2"/>
  <c r="AF23" i="2"/>
  <c r="AE24" i="2"/>
  <c r="DZ39" i="2"/>
  <c r="DY40" i="2"/>
  <c r="DV64" i="2"/>
  <c r="DW63" i="2"/>
  <c r="BU104" i="2"/>
  <c r="BV103" i="2"/>
  <c r="DZ16" i="2"/>
  <c r="EA15" i="2"/>
  <c r="BL183" i="2"/>
  <c r="BK184" i="2"/>
  <c r="BT112" i="2"/>
  <c r="BU111" i="2"/>
  <c r="DQ104" i="2"/>
  <c r="DR103" i="2"/>
  <c r="BQ136" i="2"/>
  <c r="BR135" i="2"/>
  <c r="EA23" i="2"/>
  <c r="DZ24" i="2"/>
  <c r="BI200" i="2"/>
  <c r="BJ199" i="2"/>
  <c r="DH183" i="2"/>
  <c r="DG184" i="2"/>
  <c r="S112" i="2"/>
  <c r="T111" i="2"/>
  <c r="M167" i="2"/>
  <c r="L168" i="2"/>
  <c r="BX80" i="2"/>
  <c r="BY79" i="2"/>
  <c r="DF192" i="2"/>
  <c r="DG191" i="2"/>
  <c r="DX48" i="2"/>
  <c r="DY47" i="2"/>
  <c r="AC32" i="2"/>
  <c r="AD31" i="2"/>
  <c r="Z63" i="2"/>
  <c r="Y64" i="2"/>
  <c r="DZ32" i="2"/>
  <c r="EA31" i="2"/>
  <c r="BJ192" i="2"/>
  <c r="BK191" i="2"/>
  <c r="CA63" i="2"/>
  <c r="BZ64" i="2"/>
  <c r="DO120" i="2"/>
  <c r="DP119" i="2"/>
  <c r="AA63" i="2" l="1"/>
  <c r="Z64" i="2"/>
  <c r="W88" i="2"/>
  <c r="X87" i="2"/>
  <c r="BO167" i="2"/>
  <c r="BN168" i="2"/>
  <c r="AD39" i="2"/>
  <c r="AC40" i="2"/>
  <c r="BZ72" i="2"/>
  <c r="CA71" i="2"/>
  <c r="BY80" i="2"/>
  <c r="BZ79" i="2"/>
  <c r="BU112" i="2"/>
  <c r="BV111" i="2"/>
  <c r="BX88" i="2"/>
  <c r="BY87" i="2"/>
  <c r="BX95" i="2"/>
  <c r="BW96" i="2"/>
  <c r="DL159" i="2"/>
  <c r="DK160" i="2"/>
  <c r="CF15" i="2"/>
  <c r="CE16" i="2"/>
  <c r="CB63" i="2"/>
  <c r="CA64" i="2"/>
  <c r="N167" i="2"/>
  <c r="M168" i="2"/>
  <c r="EA24" i="2"/>
  <c r="EB23" i="2"/>
  <c r="BL184" i="2"/>
  <c r="BM183" i="2"/>
  <c r="EA39" i="2"/>
  <c r="DZ40" i="2"/>
  <c r="BQ144" i="2"/>
  <c r="BR143" i="2"/>
  <c r="DU80" i="2"/>
  <c r="DV79" i="2"/>
  <c r="Q143" i="2"/>
  <c r="P144" i="2"/>
  <c r="U104" i="2"/>
  <c r="V103" i="2"/>
  <c r="DT88" i="2"/>
  <c r="DU87" i="2"/>
  <c r="CD47" i="2"/>
  <c r="CC48" i="2"/>
  <c r="AE31" i="2"/>
  <c r="AD32" i="2"/>
  <c r="L183" i="2"/>
  <c r="K184" i="2"/>
  <c r="R128" i="2"/>
  <c r="S127" i="2"/>
  <c r="BL191" i="2"/>
  <c r="BK192" i="2"/>
  <c r="DY48" i="2"/>
  <c r="DZ47" i="2"/>
  <c r="U111" i="2"/>
  <c r="T112" i="2"/>
  <c r="BS135" i="2"/>
  <c r="BR136" i="2"/>
  <c r="EA16" i="2"/>
  <c r="EB15" i="2"/>
  <c r="Z71" i="2"/>
  <c r="Y72" i="2"/>
  <c r="Y79" i="2"/>
  <c r="X80" i="2"/>
  <c r="DI176" i="2"/>
  <c r="DJ175" i="2"/>
  <c r="BT120" i="2"/>
  <c r="BU119" i="2"/>
  <c r="DX56" i="2"/>
  <c r="DY55" i="2"/>
  <c r="BS128" i="2"/>
  <c r="BT127" i="2"/>
  <c r="AC47" i="2"/>
  <c r="AB48" i="2"/>
  <c r="DN136" i="2"/>
  <c r="DO135" i="2"/>
  <c r="AB55" i="2"/>
  <c r="AA56" i="2"/>
  <c r="AF24" i="2"/>
  <c r="AG23" i="2"/>
  <c r="BO160" i="2"/>
  <c r="BP159" i="2"/>
  <c r="CF31" i="2"/>
  <c r="CE32" i="2"/>
  <c r="DO128" i="2"/>
  <c r="DP127" i="2"/>
  <c r="CE40" i="2"/>
  <c r="CF39" i="2"/>
  <c r="DP120" i="2"/>
  <c r="DQ119" i="2"/>
  <c r="BJ200" i="2"/>
  <c r="BK199" i="2"/>
  <c r="DW64" i="2"/>
  <c r="DX63" i="2"/>
  <c r="BM176" i="2"/>
  <c r="BN175" i="2"/>
  <c r="EA32" i="2"/>
  <c r="EB31" i="2"/>
  <c r="DG192" i="2"/>
  <c r="DH191" i="2"/>
  <c r="DR104" i="2"/>
  <c r="DS103" i="2"/>
  <c r="BV104" i="2"/>
  <c r="BW103" i="2"/>
  <c r="DL152" i="2"/>
  <c r="DM151" i="2"/>
  <c r="DQ112" i="2"/>
  <c r="DR111" i="2"/>
  <c r="BP152" i="2"/>
  <c r="BQ151" i="2"/>
  <c r="V96" i="2"/>
  <c r="W95" i="2"/>
  <c r="CF23" i="2"/>
  <c r="CE24" i="2"/>
  <c r="Q136" i="2"/>
  <c r="R135" i="2"/>
  <c r="O152" i="2"/>
  <c r="P151" i="2"/>
  <c r="DJ168" i="2"/>
  <c r="DK167" i="2"/>
  <c r="DS96" i="2"/>
  <c r="DT95" i="2"/>
  <c r="I200" i="2"/>
  <c r="J199" i="2"/>
  <c r="K191" i="2"/>
  <c r="J192" i="2"/>
  <c r="L176" i="2"/>
  <c r="M175" i="2"/>
  <c r="DV72" i="2"/>
  <c r="DW71" i="2"/>
  <c r="DN143" i="2"/>
  <c r="DM144" i="2"/>
  <c r="O159" i="2"/>
  <c r="N160" i="2"/>
  <c r="DI183" i="2"/>
  <c r="DH184" i="2"/>
  <c r="CB56" i="2"/>
  <c r="CC55" i="2"/>
  <c r="T119" i="2"/>
  <c r="S120" i="2"/>
  <c r="AG16" i="2"/>
  <c r="AH15" i="2"/>
  <c r="DG199" i="2"/>
  <c r="DF200" i="2"/>
  <c r="BN176" i="2" l="1"/>
  <c r="BO175" i="2"/>
  <c r="BY88" i="2"/>
  <c r="BZ87" i="2"/>
  <c r="Z79" i="2"/>
  <c r="Y80" i="2"/>
  <c r="V111" i="2"/>
  <c r="U112" i="2"/>
  <c r="M183" i="2"/>
  <c r="L184" i="2"/>
  <c r="EA40" i="2"/>
  <c r="EB39" i="2"/>
  <c r="CB64" i="2"/>
  <c r="CC63" i="2"/>
  <c r="AE39" i="2"/>
  <c r="AD40" i="2"/>
  <c r="AI15" i="2"/>
  <c r="AH16" i="2"/>
  <c r="P152" i="2"/>
  <c r="Q151" i="2"/>
  <c r="BR151" i="2"/>
  <c r="BQ152" i="2"/>
  <c r="DS104" i="2"/>
  <c r="DT103" i="2"/>
  <c r="DX64" i="2"/>
  <c r="DY63" i="2"/>
  <c r="DP128" i="2"/>
  <c r="DQ127" i="2"/>
  <c r="DY56" i="2"/>
  <c r="DZ55" i="2"/>
  <c r="DZ48" i="2"/>
  <c r="EA47" i="2"/>
  <c r="BN183" i="2"/>
  <c r="BM184" i="2"/>
  <c r="BW111" i="2"/>
  <c r="BV112" i="2"/>
  <c r="CG39" i="2"/>
  <c r="CF40" i="2"/>
  <c r="DH199" i="2"/>
  <c r="DG200" i="2"/>
  <c r="DJ183" i="2"/>
  <c r="DI184" i="2"/>
  <c r="AC55" i="2"/>
  <c r="AB56" i="2"/>
  <c r="Z72" i="2"/>
  <c r="AA71" i="2"/>
  <c r="AF31" i="2"/>
  <c r="AE32" i="2"/>
  <c r="Q144" i="2"/>
  <c r="R143" i="2"/>
  <c r="CF16" i="2"/>
  <c r="CG15" i="2"/>
  <c r="BO168" i="2"/>
  <c r="BP167" i="2"/>
  <c r="DK168" i="2"/>
  <c r="DL167" i="2"/>
  <c r="AH23" i="2"/>
  <c r="AG24" i="2"/>
  <c r="O160" i="2"/>
  <c r="P159" i="2"/>
  <c r="K192" i="2"/>
  <c r="L191" i="2"/>
  <c r="J200" i="2"/>
  <c r="K199" i="2"/>
  <c r="S135" i="2"/>
  <c r="R136" i="2"/>
  <c r="DR112" i="2"/>
  <c r="DS111" i="2"/>
  <c r="DH192" i="2"/>
  <c r="DI191" i="2"/>
  <c r="BL199" i="2"/>
  <c r="BK200" i="2"/>
  <c r="DO136" i="2"/>
  <c r="DP135" i="2"/>
  <c r="BV119" i="2"/>
  <c r="BU120" i="2"/>
  <c r="EB16" i="2"/>
  <c r="EC15" i="2"/>
  <c r="DV80" i="2"/>
  <c r="DW79" i="2"/>
  <c r="EC23" i="2"/>
  <c r="EB24" i="2"/>
  <c r="CA79" i="2"/>
  <c r="BZ80" i="2"/>
  <c r="X88" i="2"/>
  <c r="Y87" i="2"/>
  <c r="M176" i="2"/>
  <c r="N175" i="2"/>
  <c r="V104" i="2"/>
  <c r="W103" i="2"/>
  <c r="CF32" i="2"/>
  <c r="CG31" i="2"/>
  <c r="BL192" i="2"/>
  <c r="BM191" i="2"/>
  <c r="CE47" i="2"/>
  <c r="CD48" i="2"/>
  <c r="DL160" i="2"/>
  <c r="DM159" i="2"/>
  <c r="BX103" i="2"/>
  <c r="BW104" i="2"/>
  <c r="BU127" i="2"/>
  <c r="BT128" i="2"/>
  <c r="T120" i="2"/>
  <c r="U119" i="2"/>
  <c r="DN144" i="2"/>
  <c r="DO143" i="2"/>
  <c r="CD55" i="2"/>
  <c r="CC56" i="2"/>
  <c r="DW72" i="2"/>
  <c r="DX71" i="2"/>
  <c r="DT96" i="2"/>
  <c r="DU95" i="2"/>
  <c r="DM152" i="2"/>
  <c r="DN151" i="2"/>
  <c r="EB32" i="2"/>
  <c r="EC31" i="2"/>
  <c r="DR119" i="2"/>
  <c r="DQ120" i="2"/>
  <c r="BQ159" i="2"/>
  <c r="BP160" i="2"/>
  <c r="DJ176" i="2"/>
  <c r="DK175" i="2"/>
  <c r="S128" i="2"/>
  <c r="T127" i="2"/>
  <c r="DU88" i="2"/>
  <c r="DV87" i="2"/>
  <c r="BS143" i="2"/>
  <c r="BR144" i="2"/>
  <c r="CB71" i="2"/>
  <c r="CA72" i="2"/>
  <c r="X95" i="2"/>
  <c r="W96" i="2"/>
  <c r="CF24" i="2"/>
  <c r="CG23" i="2"/>
  <c r="AD47" i="2"/>
  <c r="AC48" i="2"/>
  <c r="BT135" i="2"/>
  <c r="BS136" i="2"/>
  <c r="O167" i="2"/>
  <c r="N168" i="2"/>
  <c r="BX96" i="2"/>
  <c r="BY95" i="2"/>
  <c r="AB63" i="2"/>
  <c r="AA64" i="2"/>
  <c r="DU96" i="2" l="1"/>
  <c r="DV95" i="2"/>
  <c r="DW80" i="2"/>
  <c r="DX79" i="2"/>
  <c r="AB64" i="2"/>
  <c r="AC63" i="2"/>
  <c r="AE47" i="2"/>
  <c r="AD48" i="2"/>
  <c r="BS144" i="2"/>
  <c r="BT143" i="2"/>
  <c r="BR159" i="2"/>
  <c r="BQ160" i="2"/>
  <c r="CE48" i="2"/>
  <c r="CF47" i="2"/>
  <c r="BL200" i="2"/>
  <c r="BM199" i="2"/>
  <c r="AF32" i="2"/>
  <c r="AG31" i="2"/>
  <c r="DI199" i="2"/>
  <c r="DH200" i="2"/>
  <c r="AE40" i="2"/>
  <c r="AF39" i="2"/>
  <c r="V112" i="2"/>
  <c r="W111" i="2"/>
  <c r="L199" i="2"/>
  <c r="K200" i="2"/>
  <c r="EB47" i="2"/>
  <c r="EA48" i="2"/>
  <c r="DT104" i="2"/>
  <c r="DU103" i="2"/>
  <c r="BY96" i="2"/>
  <c r="BZ95" i="2"/>
  <c r="CH23" i="2"/>
  <c r="CG24" i="2"/>
  <c r="DV88" i="2"/>
  <c r="DW87" i="2"/>
  <c r="DY71" i="2"/>
  <c r="DX72" i="2"/>
  <c r="BM192" i="2"/>
  <c r="BN191" i="2"/>
  <c r="Y88" i="2"/>
  <c r="Z87" i="2"/>
  <c r="EC16" i="2"/>
  <c r="ED15" i="2"/>
  <c r="DI192" i="2"/>
  <c r="DJ191" i="2"/>
  <c r="M191" i="2"/>
  <c r="L192" i="2"/>
  <c r="BP168" i="2"/>
  <c r="BQ167" i="2"/>
  <c r="AB71" i="2"/>
  <c r="AA72" i="2"/>
  <c r="DZ56" i="2"/>
  <c r="EA55" i="2"/>
  <c r="CD63" i="2"/>
  <c r="CC64" i="2"/>
  <c r="CH39" i="2"/>
  <c r="CG40" i="2"/>
  <c r="BR152" i="2"/>
  <c r="BS151" i="2"/>
  <c r="AA79" i="2"/>
  <c r="Z80" i="2"/>
  <c r="U127" i="2"/>
  <c r="T128" i="2"/>
  <c r="EC32" i="2"/>
  <c r="ED31" i="2"/>
  <c r="CG32" i="2"/>
  <c r="CH31" i="2"/>
  <c r="DT111" i="2"/>
  <c r="DS112" i="2"/>
  <c r="P160" i="2"/>
  <c r="Q159" i="2"/>
  <c r="CG16" i="2"/>
  <c r="CH15" i="2"/>
  <c r="DQ128" i="2"/>
  <c r="DR127" i="2"/>
  <c r="Q152" i="2"/>
  <c r="R151" i="2"/>
  <c r="EC39" i="2"/>
  <c r="EB40" i="2"/>
  <c r="CA87" i="2"/>
  <c r="BZ88" i="2"/>
  <c r="U120" i="2"/>
  <c r="V119" i="2"/>
  <c r="N176" i="2"/>
  <c r="O175" i="2"/>
  <c r="DM167" i="2"/>
  <c r="DL168" i="2"/>
  <c r="DS119" i="2"/>
  <c r="DR120" i="2"/>
  <c r="CE55" i="2"/>
  <c r="CD56" i="2"/>
  <c r="BX104" i="2"/>
  <c r="BY103" i="2"/>
  <c r="CB79" i="2"/>
  <c r="CA80" i="2"/>
  <c r="BV120" i="2"/>
  <c r="BW119" i="2"/>
  <c r="AC56" i="2"/>
  <c r="AD55" i="2"/>
  <c r="BW112" i="2"/>
  <c r="BX111" i="2"/>
  <c r="BU128" i="2"/>
  <c r="BV127" i="2"/>
  <c r="Y95" i="2"/>
  <c r="X96" i="2"/>
  <c r="DK176" i="2"/>
  <c r="DL175" i="2"/>
  <c r="DO151" i="2"/>
  <c r="DN152" i="2"/>
  <c r="DO144" i="2"/>
  <c r="DP143" i="2"/>
  <c r="DM160" i="2"/>
  <c r="DN159" i="2"/>
  <c r="X103" i="2"/>
  <c r="W104" i="2"/>
  <c r="DP136" i="2"/>
  <c r="DQ135" i="2"/>
  <c r="S143" i="2"/>
  <c r="R144" i="2"/>
  <c r="DY64" i="2"/>
  <c r="DZ63" i="2"/>
  <c r="BO176" i="2"/>
  <c r="BP175" i="2"/>
  <c r="O168" i="2"/>
  <c r="P167" i="2"/>
  <c r="BT136" i="2"/>
  <c r="BU135" i="2"/>
  <c r="CB72" i="2"/>
  <c r="CC71" i="2"/>
  <c r="EC24" i="2"/>
  <c r="ED23" i="2"/>
  <c r="T135" i="2"/>
  <c r="S136" i="2"/>
  <c r="AI23" i="2"/>
  <c r="AH24" i="2"/>
  <c r="DJ184" i="2"/>
  <c r="DK183" i="2"/>
  <c r="BO183" i="2"/>
  <c r="BN184" i="2"/>
  <c r="AI16" i="2"/>
  <c r="AJ15" i="2"/>
  <c r="N183" i="2"/>
  <c r="M184" i="2"/>
  <c r="BN192" i="2" l="1"/>
  <c r="BO191" i="2"/>
  <c r="CA95" i="2"/>
  <c r="BZ96" i="2"/>
  <c r="W112" i="2"/>
  <c r="X111" i="2"/>
  <c r="BN199" i="2"/>
  <c r="BM200" i="2"/>
  <c r="T143" i="2"/>
  <c r="S144" i="2"/>
  <c r="CC79" i="2"/>
  <c r="CB80" i="2"/>
  <c r="DM168" i="2"/>
  <c r="DN167" i="2"/>
  <c r="ED39" i="2"/>
  <c r="EC40" i="2"/>
  <c r="V127" i="2"/>
  <c r="U128" i="2"/>
  <c r="CE63" i="2"/>
  <c r="CD64" i="2"/>
  <c r="M192" i="2"/>
  <c r="N191" i="2"/>
  <c r="AE48" i="2"/>
  <c r="AF47" i="2"/>
  <c r="O183" i="2"/>
  <c r="N184" i="2"/>
  <c r="AI24" i="2"/>
  <c r="AJ23" i="2"/>
  <c r="AJ16" i="2"/>
  <c r="AK15" i="2"/>
  <c r="P168" i="2"/>
  <c r="Q167" i="2"/>
  <c r="DR135" i="2"/>
  <c r="DQ136" i="2"/>
  <c r="BX112" i="2"/>
  <c r="BY111" i="2"/>
  <c r="BZ103" i="2"/>
  <c r="BY104" i="2"/>
  <c r="O176" i="2"/>
  <c r="P175" i="2"/>
  <c r="R152" i="2"/>
  <c r="S151" i="2"/>
  <c r="EA56" i="2"/>
  <c r="EB55" i="2"/>
  <c r="DK191" i="2"/>
  <c r="DJ192" i="2"/>
  <c r="DU104" i="2"/>
  <c r="DV103" i="2"/>
  <c r="AG39" i="2"/>
  <c r="AF40" i="2"/>
  <c r="CF48" i="2"/>
  <c r="CG47" i="2"/>
  <c r="AC64" i="2"/>
  <c r="AD63" i="2"/>
  <c r="BV128" i="2"/>
  <c r="BW127" i="2"/>
  <c r="DP151" i="2"/>
  <c r="DO152" i="2"/>
  <c r="DT112" i="2"/>
  <c r="DU111" i="2"/>
  <c r="AB79" i="2"/>
  <c r="AA80" i="2"/>
  <c r="DZ71" i="2"/>
  <c r="DY72" i="2"/>
  <c r="R159" i="2"/>
  <c r="Q160" i="2"/>
  <c r="ED24" i="2"/>
  <c r="EE23" i="2"/>
  <c r="BP176" i="2"/>
  <c r="BQ175" i="2"/>
  <c r="DL176" i="2"/>
  <c r="DM175" i="2"/>
  <c r="AE55" i="2"/>
  <c r="AD56" i="2"/>
  <c r="V120" i="2"/>
  <c r="W119" i="2"/>
  <c r="DR128" i="2"/>
  <c r="DS127" i="2"/>
  <c r="CI31" i="2"/>
  <c r="CH32" i="2"/>
  <c r="BS152" i="2"/>
  <c r="BT151" i="2"/>
  <c r="ED16" i="2"/>
  <c r="EE15" i="2"/>
  <c r="DW88" i="2"/>
  <c r="DX87" i="2"/>
  <c r="DX80" i="2"/>
  <c r="DY79" i="2"/>
  <c r="BU136" i="2"/>
  <c r="BV135" i="2"/>
  <c r="DP144" i="2"/>
  <c r="DQ143" i="2"/>
  <c r="Y103" i="2"/>
  <c r="X104" i="2"/>
  <c r="CF55" i="2"/>
  <c r="CE56" i="2"/>
  <c r="AB72" i="2"/>
  <c r="AC71" i="2"/>
  <c r="EC47" i="2"/>
  <c r="EB48" i="2"/>
  <c r="DI200" i="2"/>
  <c r="DJ199" i="2"/>
  <c r="BS159" i="2"/>
  <c r="BR160" i="2"/>
  <c r="T136" i="2"/>
  <c r="U135" i="2"/>
  <c r="BO184" i="2"/>
  <c r="BP183" i="2"/>
  <c r="DK184" i="2"/>
  <c r="DL183" i="2"/>
  <c r="CC72" i="2"/>
  <c r="CD71" i="2"/>
  <c r="DZ64" i="2"/>
  <c r="EA63" i="2"/>
  <c r="DN160" i="2"/>
  <c r="DO159" i="2"/>
  <c r="BW120" i="2"/>
  <c r="BX119" i="2"/>
  <c r="CI15" i="2"/>
  <c r="CH16" i="2"/>
  <c r="ED32" i="2"/>
  <c r="EE31" i="2"/>
  <c r="BR167" i="2"/>
  <c r="BQ168" i="2"/>
  <c r="AA87" i="2"/>
  <c r="Z88" i="2"/>
  <c r="AG32" i="2"/>
  <c r="AH31" i="2"/>
  <c r="BU143" i="2"/>
  <c r="BT144" i="2"/>
  <c r="DV96" i="2"/>
  <c r="DW95" i="2"/>
  <c r="Y96" i="2"/>
  <c r="Z95" i="2"/>
  <c r="DS120" i="2"/>
  <c r="DT119" i="2"/>
  <c r="CA88" i="2"/>
  <c r="CB87" i="2"/>
  <c r="CH40" i="2"/>
  <c r="CI39" i="2"/>
  <c r="CI23" i="2"/>
  <c r="CH24" i="2"/>
  <c r="L200" i="2"/>
  <c r="M199" i="2"/>
  <c r="DZ72" i="2" l="1"/>
  <c r="EA71" i="2"/>
  <c r="EE39" i="2"/>
  <c r="ED40" i="2"/>
  <c r="BO199" i="2"/>
  <c r="BN200" i="2"/>
  <c r="Z96" i="2"/>
  <c r="AA95" i="2"/>
  <c r="BX120" i="2"/>
  <c r="BY119" i="2"/>
  <c r="DM183" i="2"/>
  <c r="DL184" i="2"/>
  <c r="DK199" i="2"/>
  <c r="DJ200" i="2"/>
  <c r="DX88" i="2"/>
  <c r="DY87" i="2"/>
  <c r="DS128" i="2"/>
  <c r="DT127" i="2"/>
  <c r="BQ176" i="2"/>
  <c r="BR175" i="2"/>
  <c r="AE63" i="2"/>
  <c r="AD64" i="2"/>
  <c r="AL15" i="2"/>
  <c r="AK16" i="2"/>
  <c r="N192" i="2"/>
  <c r="O191" i="2"/>
  <c r="DN168" i="2"/>
  <c r="DO167" i="2"/>
  <c r="X112" i="2"/>
  <c r="Y111" i="2"/>
  <c r="N199" i="2"/>
  <c r="M200" i="2"/>
  <c r="DT120" i="2"/>
  <c r="DU119" i="2"/>
  <c r="AI31" i="2"/>
  <c r="AH32" i="2"/>
  <c r="CD72" i="2"/>
  <c r="CE71" i="2"/>
  <c r="BT159" i="2"/>
  <c r="BS160" i="2"/>
  <c r="CG55" i="2"/>
  <c r="CF56" i="2"/>
  <c r="CJ31" i="2"/>
  <c r="CI32" i="2"/>
  <c r="CI24" i="2"/>
  <c r="CJ23" i="2"/>
  <c r="Z103" i="2"/>
  <c r="Y104" i="2"/>
  <c r="AC79" i="2"/>
  <c r="AB80" i="2"/>
  <c r="DK192" i="2"/>
  <c r="DL191" i="2"/>
  <c r="CA103" i="2"/>
  <c r="BZ104" i="2"/>
  <c r="BX127" i="2"/>
  <c r="BW128" i="2"/>
  <c r="P176" i="2"/>
  <c r="Q175" i="2"/>
  <c r="AF48" i="2"/>
  <c r="AG47" i="2"/>
  <c r="AA88" i="2"/>
  <c r="AB87" i="2"/>
  <c r="CI40" i="2"/>
  <c r="CJ39" i="2"/>
  <c r="DW96" i="2"/>
  <c r="DX95" i="2"/>
  <c r="DO160" i="2"/>
  <c r="DP159" i="2"/>
  <c r="BP184" i="2"/>
  <c r="BQ183" i="2"/>
  <c r="DR143" i="2"/>
  <c r="DQ144" i="2"/>
  <c r="EF15" i="2"/>
  <c r="EE16" i="2"/>
  <c r="W120" i="2"/>
  <c r="X119" i="2"/>
  <c r="EE24" i="2"/>
  <c r="EF23" i="2"/>
  <c r="DV111" i="2"/>
  <c r="DU112" i="2"/>
  <c r="CH47" i="2"/>
  <c r="CG48" i="2"/>
  <c r="EB56" i="2"/>
  <c r="EC55" i="2"/>
  <c r="BY112" i="2"/>
  <c r="BZ111" i="2"/>
  <c r="AJ24" i="2"/>
  <c r="AK23" i="2"/>
  <c r="DY80" i="2"/>
  <c r="DZ79" i="2"/>
  <c r="CI16" i="2"/>
  <c r="CJ15" i="2"/>
  <c r="CF63" i="2"/>
  <c r="CE64" i="2"/>
  <c r="CD79" i="2"/>
  <c r="CC80" i="2"/>
  <c r="CB95" i="2"/>
  <c r="CA96" i="2"/>
  <c r="DV104" i="2"/>
  <c r="DW103" i="2"/>
  <c r="R167" i="2"/>
  <c r="Q168" i="2"/>
  <c r="EC48" i="2"/>
  <c r="ED47" i="2"/>
  <c r="CB88" i="2"/>
  <c r="CC87" i="2"/>
  <c r="EE32" i="2"/>
  <c r="EF31" i="2"/>
  <c r="EA64" i="2"/>
  <c r="EB63" i="2"/>
  <c r="U136" i="2"/>
  <c r="V135" i="2"/>
  <c r="AC72" i="2"/>
  <c r="AD71" i="2"/>
  <c r="BW135" i="2"/>
  <c r="BV136" i="2"/>
  <c r="BT152" i="2"/>
  <c r="BU151" i="2"/>
  <c r="S152" i="2"/>
  <c r="T151" i="2"/>
  <c r="BP191" i="2"/>
  <c r="BO192" i="2"/>
  <c r="DM176" i="2"/>
  <c r="DN175" i="2"/>
  <c r="BR168" i="2"/>
  <c r="BS167" i="2"/>
  <c r="BU144" i="2"/>
  <c r="BV143" i="2"/>
  <c r="AF55" i="2"/>
  <c r="AE56" i="2"/>
  <c r="S159" i="2"/>
  <c r="R160" i="2"/>
  <c r="DP152" i="2"/>
  <c r="DQ151" i="2"/>
  <c r="AH39" i="2"/>
  <c r="AG40" i="2"/>
  <c r="DR136" i="2"/>
  <c r="DS135" i="2"/>
  <c r="O184" i="2"/>
  <c r="P183" i="2"/>
  <c r="V128" i="2"/>
  <c r="W127" i="2"/>
  <c r="T144" i="2"/>
  <c r="U143" i="2"/>
  <c r="U144" i="2" l="1"/>
  <c r="V143" i="2"/>
  <c r="AH40" i="2"/>
  <c r="AI39" i="2"/>
  <c r="CD80" i="2"/>
  <c r="CE79" i="2"/>
  <c r="DV112" i="2"/>
  <c r="DW111" i="2"/>
  <c r="DR144" i="2"/>
  <c r="DS143" i="2"/>
  <c r="BY127" i="2"/>
  <c r="BX128" i="2"/>
  <c r="AA103" i="2"/>
  <c r="Z104" i="2"/>
  <c r="BT160" i="2"/>
  <c r="BU159" i="2"/>
  <c r="O199" i="2"/>
  <c r="N200" i="2"/>
  <c r="AM15" i="2"/>
  <c r="AL16" i="2"/>
  <c r="AB95" i="2"/>
  <c r="AA96" i="2"/>
  <c r="W128" i="2"/>
  <c r="X127" i="2"/>
  <c r="DQ152" i="2"/>
  <c r="DR151" i="2"/>
  <c r="BT167" i="2"/>
  <c r="BS168" i="2"/>
  <c r="BU152" i="2"/>
  <c r="BV151" i="2"/>
  <c r="EB64" i="2"/>
  <c r="EC63" i="2"/>
  <c r="BZ112" i="2"/>
  <c r="CA111" i="2"/>
  <c r="EG23" i="2"/>
  <c r="EF24" i="2"/>
  <c r="BQ184" i="2"/>
  <c r="BR183" i="2"/>
  <c r="AB88" i="2"/>
  <c r="AC87" i="2"/>
  <c r="CJ24" i="2"/>
  <c r="CK23" i="2"/>
  <c r="CE72" i="2"/>
  <c r="CF71" i="2"/>
  <c r="Y112" i="2"/>
  <c r="Z111" i="2"/>
  <c r="W135" i="2"/>
  <c r="V136" i="2"/>
  <c r="CG63" i="2"/>
  <c r="CF64" i="2"/>
  <c r="CB103" i="2"/>
  <c r="CA104" i="2"/>
  <c r="AF63" i="2"/>
  <c r="AE64" i="2"/>
  <c r="DL199" i="2"/>
  <c r="DK200" i="2"/>
  <c r="BO200" i="2"/>
  <c r="BP199" i="2"/>
  <c r="U151" i="2"/>
  <c r="T152" i="2"/>
  <c r="ED48" i="2"/>
  <c r="EE47" i="2"/>
  <c r="AL23" i="2"/>
  <c r="AK24" i="2"/>
  <c r="DY88" i="2"/>
  <c r="DZ87" i="2"/>
  <c r="R168" i="2"/>
  <c r="S167" i="2"/>
  <c r="P184" i="2"/>
  <c r="Q183" i="2"/>
  <c r="DN176" i="2"/>
  <c r="DO175" i="2"/>
  <c r="EF32" i="2"/>
  <c r="EG31" i="2"/>
  <c r="DW104" i="2"/>
  <c r="DX103" i="2"/>
  <c r="CJ16" i="2"/>
  <c r="CK15" i="2"/>
  <c r="EC56" i="2"/>
  <c r="ED55" i="2"/>
  <c r="X120" i="2"/>
  <c r="Y119" i="2"/>
  <c r="DQ159" i="2"/>
  <c r="DP160" i="2"/>
  <c r="AH47" i="2"/>
  <c r="AG48" i="2"/>
  <c r="DM191" i="2"/>
  <c r="DL192" i="2"/>
  <c r="DP167" i="2"/>
  <c r="DO168" i="2"/>
  <c r="BR176" i="2"/>
  <c r="BS175" i="2"/>
  <c r="T159" i="2"/>
  <c r="S160" i="2"/>
  <c r="CK31" i="2"/>
  <c r="CJ32" i="2"/>
  <c r="AJ31" i="2"/>
  <c r="AI32" i="2"/>
  <c r="DM184" i="2"/>
  <c r="DN183" i="2"/>
  <c r="EE40" i="2"/>
  <c r="EF39" i="2"/>
  <c r="BW143" i="2"/>
  <c r="BV144" i="2"/>
  <c r="DT135" i="2"/>
  <c r="DS136" i="2"/>
  <c r="AD72" i="2"/>
  <c r="AE71" i="2"/>
  <c r="CC88" i="2"/>
  <c r="CD87" i="2"/>
  <c r="DZ80" i="2"/>
  <c r="EA79" i="2"/>
  <c r="DY95" i="2"/>
  <c r="DX96" i="2"/>
  <c r="Q176" i="2"/>
  <c r="R175" i="2"/>
  <c r="DU120" i="2"/>
  <c r="DV119" i="2"/>
  <c r="P191" i="2"/>
  <c r="O192" i="2"/>
  <c r="DT128" i="2"/>
  <c r="DU127" i="2"/>
  <c r="BZ119" i="2"/>
  <c r="BY120" i="2"/>
  <c r="EA72" i="2"/>
  <c r="EB71" i="2"/>
  <c r="CK39" i="2"/>
  <c r="CJ40" i="2"/>
  <c r="BW136" i="2"/>
  <c r="BX135" i="2"/>
  <c r="AG55" i="2"/>
  <c r="AF56" i="2"/>
  <c r="BP192" i="2"/>
  <c r="BQ191" i="2"/>
  <c r="CB96" i="2"/>
  <c r="CC95" i="2"/>
  <c r="CH48" i="2"/>
  <c r="CI47" i="2"/>
  <c r="EF16" i="2"/>
  <c r="EG15" i="2"/>
  <c r="AD79" i="2"/>
  <c r="AC80" i="2"/>
  <c r="CG56" i="2"/>
  <c r="CH55" i="2"/>
  <c r="EC64" i="2" l="1"/>
  <c r="ED63" i="2"/>
  <c r="Y127" i="2"/>
  <c r="X128" i="2"/>
  <c r="DW112" i="2"/>
  <c r="DX111" i="2"/>
  <c r="CL39" i="2"/>
  <c r="CK40" i="2"/>
  <c r="P192" i="2"/>
  <c r="Q191" i="2"/>
  <c r="BX143" i="2"/>
  <c r="BW144" i="2"/>
  <c r="CK32" i="2"/>
  <c r="CL31" i="2"/>
  <c r="DM192" i="2"/>
  <c r="DN191" i="2"/>
  <c r="AL24" i="2"/>
  <c r="AM23" i="2"/>
  <c r="DL200" i="2"/>
  <c r="DM199" i="2"/>
  <c r="W136" i="2"/>
  <c r="X135" i="2"/>
  <c r="AC88" i="2"/>
  <c r="AD87" i="2"/>
  <c r="BU160" i="2"/>
  <c r="BV159" i="2"/>
  <c r="BR191" i="2"/>
  <c r="BQ192" i="2"/>
  <c r="EC71" i="2"/>
  <c r="EB72" i="2"/>
  <c r="DW119" i="2"/>
  <c r="DV120" i="2"/>
  <c r="CE87" i="2"/>
  <c r="CD88" i="2"/>
  <c r="EF40" i="2"/>
  <c r="EG39" i="2"/>
  <c r="CK16" i="2"/>
  <c r="CL15" i="2"/>
  <c r="Q184" i="2"/>
  <c r="R183" i="2"/>
  <c r="EE48" i="2"/>
  <c r="EF47" i="2"/>
  <c r="Z112" i="2"/>
  <c r="AA111" i="2"/>
  <c r="BS183" i="2"/>
  <c r="BR184" i="2"/>
  <c r="BV152" i="2"/>
  <c r="BW151" i="2"/>
  <c r="CF79" i="2"/>
  <c r="CE80" i="2"/>
  <c r="CC96" i="2"/>
  <c r="CD95" i="2"/>
  <c r="T160" i="2"/>
  <c r="U159" i="2"/>
  <c r="AH48" i="2"/>
  <c r="AI47" i="2"/>
  <c r="AG63" i="2"/>
  <c r="AF64" i="2"/>
  <c r="AB96" i="2"/>
  <c r="AC95" i="2"/>
  <c r="AB103" i="2"/>
  <c r="AA104" i="2"/>
  <c r="ED56" i="2"/>
  <c r="EE55" i="2"/>
  <c r="EH15" i="2"/>
  <c r="EG16" i="2"/>
  <c r="S175" i="2"/>
  <c r="R176" i="2"/>
  <c r="AE72" i="2"/>
  <c r="AF71" i="2"/>
  <c r="DN184" i="2"/>
  <c r="DO183" i="2"/>
  <c r="BS176" i="2"/>
  <c r="BT175" i="2"/>
  <c r="DX104" i="2"/>
  <c r="DY103" i="2"/>
  <c r="S168" i="2"/>
  <c r="T167" i="2"/>
  <c r="CF72" i="2"/>
  <c r="CG71" i="2"/>
  <c r="AI40" i="2"/>
  <c r="AJ39" i="2"/>
  <c r="AG56" i="2"/>
  <c r="AH55" i="2"/>
  <c r="BZ120" i="2"/>
  <c r="CA119" i="2"/>
  <c r="DQ160" i="2"/>
  <c r="DR159" i="2"/>
  <c r="U152" i="2"/>
  <c r="V151" i="2"/>
  <c r="CC103" i="2"/>
  <c r="CB104" i="2"/>
  <c r="EG24" i="2"/>
  <c r="EH23" i="2"/>
  <c r="BT168" i="2"/>
  <c r="BU167" i="2"/>
  <c r="AN15" i="2"/>
  <c r="AM16" i="2"/>
  <c r="BY128" i="2"/>
  <c r="BZ127" i="2"/>
  <c r="EA80" i="2"/>
  <c r="EB79" i="2"/>
  <c r="DO176" i="2"/>
  <c r="DP175" i="2"/>
  <c r="AD80" i="2"/>
  <c r="AE79" i="2"/>
  <c r="CJ47" i="2"/>
  <c r="CI48" i="2"/>
  <c r="BY135" i="2"/>
  <c r="BX136" i="2"/>
  <c r="DV127" i="2"/>
  <c r="DU128" i="2"/>
  <c r="Y120" i="2"/>
  <c r="Z119" i="2"/>
  <c r="EG32" i="2"/>
  <c r="EH31" i="2"/>
  <c r="DZ88" i="2"/>
  <c r="EA87" i="2"/>
  <c r="BP200" i="2"/>
  <c r="BQ199" i="2"/>
  <c r="CL23" i="2"/>
  <c r="CK24" i="2"/>
  <c r="CA112" i="2"/>
  <c r="CB111" i="2"/>
  <c r="DR152" i="2"/>
  <c r="DS151" i="2"/>
  <c r="DS144" i="2"/>
  <c r="DT143" i="2"/>
  <c r="W143" i="2"/>
  <c r="V144" i="2"/>
  <c r="CH56" i="2"/>
  <c r="CI55" i="2"/>
  <c r="DZ95" i="2"/>
  <c r="DY96" i="2"/>
  <c r="DU135" i="2"/>
  <c r="DT136" i="2"/>
  <c r="AK31" i="2"/>
  <c r="AJ32" i="2"/>
  <c r="DP168" i="2"/>
  <c r="DQ167" i="2"/>
  <c r="CH63" i="2"/>
  <c r="CG64" i="2"/>
  <c r="P199" i="2"/>
  <c r="O200" i="2"/>
  <c r="AE87" i="2" l="1"/>
  <c r="AD88" i="2"/>
  <c r="P200" i="2"/>
  <c r="Q199" i="2"/>
  <c r="DW127" i="2"/>
  <c r="DV128" i="2"/>
  <c r="DW120" i="2"/>
  <c r="DX119" i="2"/>
  <c r="CM39" i="2"/>
  <c r="CL40" i="2"/>
  <c r="BX151" i="2"/>
  <c r="BW152" i="2"/>
  <c r="DS152" i="2"/>
  <c r="DT151" i="2"/>
  <c r="EA88" i="2"/>
  <c r="EB87" i="2"/>
  <c r="EB80" i="2"/>
  <c r="EC79" i="2"/>
  <c r="EH24" i="2"/>
  <c r="EI23" i="2"/>
  <c r="CA120" i="2"/>
  <c r="CB119" i="2"/>
  <c r="T168" i="2"/>
  <c r="U167" i="2"/>
  <c r="AF72" i="2"/>
  <c r="AG71" i="2"/>
  <c r="U160" i="2"/>
  <c r="V159" i="2"/>
  <c r="CL16" i="2"/>
  <c r="CM15" i="2"/>
  <c r="X136" i="2"/>
  <c r="Y135" i="2"/>
  <c r="CM31" i="2"/>
  <c r="CL32" i="2"/>
  <c r="DX112" i="2"/>
  <c r="DY111" i="2"/>
  <c r="AC103" i="2"/>
  <c r="AB104" i="2"/>
  <c r="BT183" i="2"/>
  <c r="BS184" i="2"/>
  <c r="EC72" i="2"/>
  <c r="ED71" i="2"/>
  <c r="BQ200" i="2"/>
  <c r="BR199" i="2"/>
  <c r="BV167" i="2"/>
  <c r="BU168" i="2"/>
  <c r="DR160" i="2"/>
  <c r="DS159" i="2"/>
  <c r="CH71" i="2"/>
  <c r="CG72" i="2"/>
  <c r="DP183" i="2"/>
  <c r="DO184" i="2"/>
  <c r="AI48" i="2"/>
  <c r="AJ47" i="2"/>
  <c r="R184" i="2"/>
  <c r="S183" i="2"/>
  <c r="DO191" i="2"/>
  <c r="DN192" i="2"/>
  <c r="DU136" i="2"/>
  <c r="DV135" i="2"/>
  <c r="CI63" i="2"/>
  <c r="CH64" i="2"/>
  <c r="DZ96" i="2"/>
  <c r="EA95" i="2"/>
  <c r="BZ135" i="2"/>
  <c r="BY136" i="2"/>
  <c r="DQ168" i="2"/>
  <c r="DR167" i="2"/>
  <c r="CJ55" i="2"/>
  <c r="CI56" i="2"/>
  <c r="CB112" i="2"/>
  <c r="CC111" i="2"/>
  <c r="EH32" i="2"/>
  <c r="EI31" i="2"/>
  <c r="BZ128" i="2"/>
  <c r="CA127" i="2"/>
  <c r="AH56" i="2"/>
  <c r="AI55" i="2"/>
  <c r="DY104" i="2"/>
  <c r="DZ103" i="2"/>
  <c r="AC96" i="2"/>
  <c r="AD95" i="2"/>
  <c r="CD96" i="2"/>
  <c r="CE95" i="2"/>
  <c r="AA112" i="2"/>
  <c r="AB111" i="2"/>
  <c r="EH39" i="2"/>
  <c r="EG40" i="2"/>
  <c r="DN199" i="2"/>
  <c r="DM200" i="2"/>
  <c r="CC104" i="2"/>
  <c r="CD103" i="2"/>
  <c r="S176" i="2"/>
  <c r="T175" i="2"/>
  <c r="BR192" i="2"/>
  <c r="BS191" i="2"/>
  <c r="BY143" i="2"/>
  <c r="BX144" i="2"/>
  <c r="Z127" i="2"/>
  <c r="Y128" i="2"/>
  <c r="DT144" i="2"/>
  <c r="DU143" i="2"/>
  <c r="DQ175" i="2"/>
  <c r="DP176" i="2"/>
  <c r="EE56" i="2"/>
  <c r="EF55" i="2"/>
  <c r="AA119" i="2"/>
  <c r="Z120" i="2"/>
  <c r="AE80" i="2"/>
  <c r="AF79" i="2"/>
  <c r="W151" i="2"/>
  <c r="V152" i="2"/>
  <c r="AK39" i="2"/>
  <c r="AJ40" i="2"/>
  <c r="BT176" i="2"/>
  <c r="BU175" i="2"/>
  <c r="EF48" i="2"/>
  <c r="EG47" i="2"/>
  <c r="BW159" i="2"/>
  <c r="BV160" i="2"/>
  <c r="AN23" i="2"/>
  <c r="AM24" i="2"/>
  <c r="Q192" i="2"/>
  <c r="R191" i="2"/>
  <c r="ED64" i="2"/>
  <c r="EE63" i="2"/>
  <c r="CK47" i="2"/>
  <c r="CJ48" i="2"/>
  <c r="AK32" i="2"/>
  <c r="AL31" i="2"/>
  <c r="X143" i="2"/>
  <c r="W144" i="2"/>
  <c r="CL24" i="2"/>
  <c r="CM23" i="2"/>
  <c r="AO15" i="2"/>
  <c r="AO16" i="2" s="1"/>
  <c r="AN16" i="2"/>
  <c r="EH16" i="2"/>
  <c r="EI15" i="2"/>
  <c r="AH63" i="2"/>
  <c r="AG64" i="2"/>
  <c r="CG79" i="2"/>
  <c r="CF80" i="2"/>
  <c r="CE88" i="2"/>
  <c r="CF87" i="2"/>
  <c r="CC112" i="2" l="1"/>
  <c r="CD111" i="2"/>
  <c r="Y136" i="2"/>
  <c r="Z135" i="2"/>
  <c r="EI39" i="2"/>
  <c r="EH40" i="2"/>
  <c r="BT184" i="2"/>
  <c r="BU183" i="2"/>
  <c r="BW160" i="2"/>
  <c r="BX159" i="2"/>
  <c r="X151" i="2"/>
  <c r="W152" i="2"/>
  <c r="DQ176" i="2"/>
  <c r="DR175" i="2"/>
  <c r="CN23" i="2"/>
  <c r="CN24" i="2" s="1"/>
  <c r="CM24" i="2"/>
  <c r="EE64" i="2"/>
  <c r="EF63" i="2"/>
  <c r="EG48" i="2"/>
  <c r="EH47" i="2"/>
  <c r="AG79" i="2"/>
  <c r="AF80" i="2"/>
  <c r="DV143" i="2"/>
  <c r="DU144" i="2"/>
  <c r="T176" i="2"/>
  <c r="U175" i="2"/>
  <c r="AB112" i="2"/>
  <c r="AC111" i="2"/>
  <c r="AJ55" i="2"/>
  <c r="AI56" i="2"/>
  <c r="AK47" i="2"/>
  <c r="AJ48" i="2"/>
  <c r="CM16" i="2"/>
  <c r="CN15" i="2"/>
  <c r="CN16" i="2" s="1"/>
  <c r="CB120" i="2"/>
  <c r="CC119" i="2"/>
  <c r="DT152" i="2"/>
  <c r="DU151" i="2"/>
  <c r="CJ56" i="2"/>
  <c r="CK55" i="2"/>
  <c r="CJ63" i="2"/>
  <c r="CI64" i="2"/>
  <c r="BW167" i="2"/>
  <c r="BV168" i="2"/>
  <c r="AC104" i="2"/>
  <c r="AD103" i="2"/>
  <c r="DW128" i="2"/>
  <c r="DX127" i="2"/>
  <c r="DZ104" i="2"/>
  <c r="EA103" i="2"/>
  <c r="DT159" i="2"/>
  <c r="DS160" i="2"/>
  <c r="EC87" i="2"/>
  <c r="EB88" i="2"/>
  <c r="CL47" i="2"/>
  <c r="CK48" i="2"/>
  <c r="CG80" i="2"/>
  <c r="CH79" i="2"/>
  <c r="R192" i="2"/>
  <c r="S191" i="2"/>
  <c r="BU176" i="2"/>
  <c r="BV175" i="2"/>
  <c r="CD104" i="2"/>
  <c r="CE103" i="2"/>
  <c r="CF95" i="2"/>
  <c r="CE96" i="2"/>
  <c r="CB127" i="2"/>
  <c r="CA128" i="2"/>
  <c r="DR168" i="2"/>
  <c r="DS167" i="2"/>
  <c r="DV136" i="2"/>
  <c r="DW135" i="2"/>
  <c r="BR200" i="2"/>
  <c r="BS199" i="2"/>
  <c r="DY112" i="2"/>
  <c r="DZ111" i="2"/>
  <c r="W159" i="2"/>
  <c r="V160" i="2"/>
  <c r="EI24" i="2"/>
  <c r="EJ23" i="2"/>
  <c r="EJ24" i="2" s="1"/>
  <c r="Q200" i="2"/>
  <c r="R199" i="2"/>
  <c r="AI63" i="2"/>
  <c r="AH64" i="2"/>
  <c r="Y143" i="2"/>
  <c r="X144" i="2"/>
  <c r="DP184" i="2"/>
  <c r="DQ183" i="2"/>
  <c r="BY151" i="2"/>
  <c r="BX152" i="2"/>
  <c r="CF88" i="2"/>
  <c r="CG87" i="2"/>
  <c r="T183" i="2"/>
  <c r="S184" i="2"/>
  <c r="V167" i="2"/>
  <c r="U168" i="2"/>
  <c r="Z128" i="2"/>
  <c r="AA127" i="2"/>
  <c r="EF56" i="2"/>
  <c r="EG55" i="2"/>
  <c r="AD96" i="2"/>
  <c r="AE95" i="2"/>
  <c r="EI32" i="2"/>
  <c r="EJ31" i="2"/>
  <c r="EJ32" i="2" s="1"/>
  <c r="ED72" i="2"/>
  <c r="EE71" i="2"/>
  <c r="AH71" i="2"/>
  <c r="AG72" i="2"/>
  <c r="ED79" i="2"/>
  <c r="EC80" i="2"/>
  <c r="BT191" i="2"/>
  <c r="BS192" i="2"/>
  <c r="EA96" i="2"/>
  <c r="EB95" i="2"/>
  <c r="DX120" i="2"/>
  <c r="DY119" i="2"/>
  <c r="AA120" i="2"/>
  <c r="AB119" i="2"/>
  <c r="EI16" i="2"/>
  <c r="EJ15" i="2"/>
  <c r="EJ16" i="2" s="1"/>
  <c r="AM31" i="2"/>
  <c r="AL32" i="2"/>
  <c r="AN24" i="2"/>
  <c r="AO23" i="2"/>
  <c r="AO24" i="2" s="1"/>
  <c r="AL39" i="2"/>
  <c r="AK40" i="2"/>
  <c r="BY144" i="2"/>
  <c r="BZ143" i="2"/>
  <c r="DO199" i="2"/>
  <c r="DN200" i="2"/>
  <c r="CA135" i="2"/>
  <c r="BZ136" i="2"/>
  <c r="DO192" i="2"/>
  <c r="DP191" i="2"/>
  <c r="CH72" i="2"/>
  <c r="CI71" i="2"/>
  <c r="CN31" i="2"/>
  <c r="CN32" i="2" s="1"/>
  <c r="CM32" i="2"/>
  <c r="CM40" i="2"/>
  <c r="CN39" i="2"/>
  <c r="CN40" i="2" s="1"/>
  <c r="AE88" i="2"/>
  <c r="AF87" i="2"/>
  <c r="DW136" i="2" l="1"/>
  <c r="DX135" i="2"/>
  <c r="BV183" i="2"/>
  <c r="BU184" i="2"/>
  <c r="BT192" i="2"/>
  <c r="BU191" i="2"/>
  <c r="W167" i="2"/>
  <c r="V168" i="2"/>
  <c r="CM47" i="2"/>
  <c r="CL48" i="2"/>
  <c r="AL47" i="2"/>
  <c r="AK48" i="2"/>
  <c r="DV144" i="2"/>
  <c r="DW143" i="2"/>
  <c r="DX128" i="2"/>
  <c r="DY127" i="2"/>
  <c r="AF88" i="2"/>
  <c r="AG87" i="2"/>
  <c r="DQ191" i="2"/>
  <c r="DP192" i="2"/>
  <c r="AB120" i="2"/>
  <c r="AC119" i="2"/>
  <c r="AF95" i="2"/>
  <c r="AE96" i="2"/>
  <c r="DT167" i="2"/>
  <c r="DS168" i="2"/>
  <c r="BV176" i="2"/>
  <c r="BW175" i="2"/>
  <c r="AD104" i="2"/>
  <c r="AE103" i="2"/>
  <c r="DU152" i="2"/>
  <c r="DV151" i="2"/>
  <c r="DS175" i="2"/>
  <c r="DR176" i="2"/>
  <c r="CF103" i="2"/>
  <c r="CE104" i="2"/>
  <c r="ED80" i="2"/>
  <c r="EE79" i="2"/>
  <c r="T184" i="2"/>
  <c r="U183" i="2"/>
  <c r="Y144" i="2"/>
  <c r="Z143" i="2"/>
  <c r="W160" i="2"/>
  <c r="X159" i="2"/>
  <c r="ED87" i="2"/>
  <c r="EC88" i="2"/>
  <c r="AJ56" i="2"/>
  <c r="AK55" i="2"/>
  <c r="AG80" i="2"/>
  <c r="AH79" i="2"/>
  <c r="EI40" i="2"/>
  <c r="EJ39" i="2"/>
  <c r="EJ40" i="2" s="1"/>
  <c r="CA143" i="2"/>
  <c r="BZ144" i="2"/>
  <c r="AM39" i="2"/>
  <c r="AL40" i="2"/>
  <c r="DY120" i="2"/>
  <c r="DZ119" i="2"/>
  <c r="EG56" i="2"/>
  <c r="EH55" i="2"/>
  <c r="CG88" i="2"/>
  <c r="CH87" i="2"/>
  <c r="DZ112" i="2"/>
  <c r="EA111" i="2"/>
  <c r="S192" i="2"/>
  <c r="T191" i="2"/>
  <c r="CC120" i="2"/>
  <c r="CD119" i="2"/>
  <c r="AC112" i="2"/>
  <c r="AD111" i="2"/>
  <c r="EH48" i="2"/>
  <c r="EI47" i="2"/>
  <c r="AA135" i="2"/>
  <c r="Z136" i="2"/>
  <c r="CB135" i="2"/>
  <c r="CA136" i="2"/>
  <c r="AJ63" i="2"/>
  <c r="AI64" i="2"/>
  <c r="CC127" i="2"/>
  <c r="CB128" i="2"/>
  <c r="DT160" i="2"/>
  <c r="DU159" i="2"/>
  <c r="BW168" i="2"/>
  <c r="BX167" i="2"/>
  <c r="Y151" i="2"/>
  <c r="X152" i="2"/>
  <c r="CJ71" i="2"/>
  <c r="CI72" i="2"/>
  <c r="AI71" i="2"/>
  <c r="AH72" i="2"/>
  <c r="EB96" i="2"/>
  <c r="EC95" i="2"/>
  <c r="EE72" i="2"/>
  <c r="EF71" i="2"/>
  <c r="AA128" i="2"/>
  <c r="AB127" i="2"/>
  <c r="R200" i="2"/>
  <c r="S199" i="2"/>
  <c r="BT199" i="2"/>
  <c r="BS200" i="2"/>
  <c r="CI79" i="2"/>
  <c r="CH80" i="2"/>
  <c r="EA104" i="2"/>
  <c r="EB103" i="2"/>
  <c r="U176" i="2"/>
  <c r="V175" i="2"/>
  <c r="EG63" i="2"/>
  <c r="EF64" i="2"/>
  <c r="BX160" i="2"/>
  <c r="BY159" i="2"/>
  <c r="CE111" i="2"/>
  <c r="CD112" i="2"/>
  <c r="DR183" i="2"/>
  <c r="DQ184" i="2"/>
  <c r="CL55" i="2"/>
  <c r="CK56" i="2"/>
  <c r="DP199" i="2"/>
  <c r="DO200" i="2"/>
  <c r="AN31" i="2"/>
  <c r="AM32" i="2"/>
  <c r="BZ151" i="2"/>
  <c r="BY152" i="2"/>
  <c r="CF96" i="2"/>
  <c r="CG95" i="2"/>
  <c r="CJ64" i="2"/>
  <c r="CK63" i="2"/>
  <c r="AN32" i="2" l="1"/>
  <c r="AO31" i="2"/>
  <c r="AO32" i="2" s="1"/>
  <c r="CE112" i="2"/>
  <c r="CF111" i="2"/>
  <c r="CJ72" i="2"/>
  <c r="CK71" i="2"/>
  <c r="CC128" i="2"/>
  <c r="CD127" i="2"/>
  <c r="AM40" i="2"/>
  <c r="AN39" i="2"/>
  <c r="AF96" i="2"/>
  <c r="AG95" i="2"/>
  <c r="W168" i="2"/>
  <c r="X167" i="2"/>
  <c r="AC127" i="2"/>
  <c r="AB128" i="2"/>
  <c r="DV152" i="2"/>
  <c r="DW151" i="2"/>
  <c r="CL63" i="2"/>
  <c r="CK64" i="2"/>
  <c r="BZ159" i="2"/>
  <c r="BY160" i="2"/>
  <c r="EG71" i="2"/>
  <c r="EF72" i="2"/>
  <c r="AD112" i="2"/>
  <c r="AE111" i="2"/>
  <c r="CI87" i="2"/>
  <c r="CH88" i="2"/>
  <c r="EE80" i="2"/>
  <c r="EF79" i="2"/>
  <c r="AF103" i="2"/>
  <c r="AE104" i="2"/>
  <c r="AC120" i="2"/>
  <c r="AD119" i="2"/>
  <c r="DW144" i="2"/>
  <c r="DX143" i="2"/>
  <c r="BU192" i="2"/>
  <c r="BV191" i="2"/>
  <c r="EI48" i="2"/>
  <c r="EJ47" i="2"/>
  <c r="EJ48" i="2" s="1"/>
  <c r="EA112" i="2"/>
  <c r="EB111" i="2"/>
  <c r="AK56" i="2"/>
  <c r="AL55" i="2"/>
  <c r="CJ79" i="2"/>
  <c r="CI80" i="2"/>
  <c r="Y152" i="2"/>
  <c r="Z151" i="2"/>
  <c r="AJ64" i="2"/>
  <c r="AK63" i="2"/>
  <c r="CA144" i="2"/>
  <c r="CB143" i="2"/>
  <c r="ED88" i="2"/>
  <c r="EE87" i="2"/>
  <c r="V183" i="2"/>
  <c r="U184" i="2"/>
  <c r="EC96" i="2"/>
  <c r="ED95" i="2"/>
  <c r="BY167" i="2"/>
  <c r="BX168" i="2"/>
  <c r="CE119" i="2"/>
  <c r="CD120" i="2"/>
  <c r="EH56" i="2"/>
  <c r="EI55" i="2"/>
  <c r="X160" i="2"/>
  <c r="Y159" i="2"/>
  <c r="BX175" i="2"/>
  <c r="BW176" i="2"/>
  <c r="DZ127" i="2"/>
  <c r="DY128" i="2"/>
  <c r="DQ199" i="2"/>
  <c r="DP200" i="2"/>
  <c r="CM55" i="2"/>
  <c r="CL56" i="2"/>
  <c r="EG64" i="2"/>
  <c r="EH63" i="2"/>
  <c r="BT200" i="2"/>
  <c r="BU199" i="2"/>
  <c r="CB136" i="2"/>
  <c r="CC135" i="2"/>
  <c r="CF104" i="2"/>
  <c r="CG103" i="2"/>
  <c r="DQ192" i="2"/>
  <c r="DR191" i="2"/>
  <c r="AM47" i="2"/>
  <c r="AL48" i="2"/>
  <c r="BW183" i="2"/>
  <c r="BV184" i="2"/>
  <c r="V176" i="2"/>
  <c r="W175" i="2"/>
  <c r="T199" i="2"/>
  <c r="S200" i="2"/>
  <c r="DU160" i="2"/>
  <c r="DV159" i="2"/>
  <c r="U191" i="2"/>
  <c r="T192" i="2"/>
  <c r="EA119" i="2"/>
  <c r="DZ120" i="2"/>
  <c r="AH80" i="2"/>
  <c r="AI79" i="2"/>
  <c r="AA143" i="2"/>
  <c r="Z144" i="2"/>
  <c r="AG88" i="2"/>
  <c r="AH87" i="2"/>
  <c r="DX136" i="2"/>
  <c r="DY135" i="2"/>
  <c r="EB104" i="2"/>
  <c r="EC103" i="2"/>
  <c r="CG96" i="2"/>
  <c r="CH95" i="2"/>
  <c r="BZ152" i="2"/>
  <c r="CA151" i="2"/>
  <c r="DR184" i="2"/>
  <c r="DS183" i="2"/>
  <c r="AJ71" i="2"/>
  <c r="AI72" i="2"/>
  <c r="AB135" i="2"/>
  <c r="AA136" i="2"/>
  <c r="DS176" i="2"/>
  <c r="DT175" i="2"/>
  <c r="DT168" i="2"/>
  <c r="DU167" i="2"/>
  <c r="CM48" i="2"/>
  <c r="CN47" i="2"/>
  <c r="CN48" i="2" s="1"/>
  <c r="CA152" i="2" l="1"/>
  <c r="CB151" i="2"/>
  <c r="CD128" i="2"/>
  <c r="CE127" i="2"/>
  <c r="U192" i="2"/>
  <c r="V191" i="2"/>
  <c r="BW184" i="2"/>
  <c r="BX183" i="2"/>
  <c r="DQ200" i="2"/>
  <c r="DR199" i="2"/>
  <c r="W183" i="2"/>
  <c r="V184" i="2"/>
  <c r="AF104" i="2"/>
  <c r="AG103" i="2"/>
  <c r="EH71" i="2"/>
  <c r="EG72" i="2"/>
  <c r="AC128" i="2"/>
  <c r="AD127" i="2"/>
  <c r="CH96" i="2"/>
  <c r="CI95" i="2"/>
  <c r="DV160" i="2"/>
  <c r="DW159" i="2"/>
  <c r="BV199" i="2"/>
  <c r="BU200" i="2"/>
  <c r="EE88" i="2"/>
  <c r="EF87" i="2"/>
  <c r="BW191" i="2"/>
  <c r="BV192" i="2"/>
  <c r="EF80" i="2"/>
  <c r="EG79" i="2"/>
  <c r="X168" i="2"/>
  <c r="Y167" i="2"/>
  <c r="CL71" i="2"/>
  <c r="CK72" i="2"/>
  <c r="DT176" i="2"/>
  <c r="DU175" i="2"/>
  <c r="AI87" i="2"/>
  <c r="AH88" i="2"/>
  <c r="CK79" i="2"/>
  <c r="CJ80" i="2"/>
  <c r="CA159" i="2"/>
  <c r="BZ160" i="2"/>
  <c r="EI56" i="2"/>
  <c r="EJ55" i="2"/>
  <c r="EJ56" i="2" s="1"/>
  <c r="Z152" i="2"/>
  <c r="AA151" i="2"/>
  <c r="AM48" i="2"/>
  <c r="AN47" i="2"/>
  <c r="DZ128" i="2"/>
  <c r="EA127" i="2"/>
  <c r="EC104" i="2"/>
  <c r="ED103" i="2"/>
  <c r="AJ79" i="2"/>
  <c r="AI80" i="2"/>
  <c r="DR192" i="2"/>
  <c r="DS191" i="2"/>
  <c r="EH64" i="2"/>
  <c r="EI63" i="2"/>
  <c r="CC143" i="2"/>
  <c r="CB144" i="2"/>
  <c r="AM55" i="2"/>
  <c r="AL56" i="2"/>
  <c r="DX144" i="2"/>
  <c r="DY143" i="2"/>
  <c r="AG96" i="2"/>
  <c r="AH95" i="2"/>
  <c r="CG111" i="2"/>
  <c r="CF112" i="2"/>
  <c r="AB136" i="2"/>
  <c r="AC135" i="2"/>
  <c r="AB143" i="2"/>
  <c r="AA144" i="2"/>
  <c r="CI88" i="2"/>
  <c r="CJ87" i="2"/>
  <c r="CM63" i="2"/>
  <c r="CL64" i="2"/>
  <c r="CC136" i="2"/>
  <c r="CD135" i="2"/>
  <c r="CE120" i="2"/>
  <c r="CF119" i="2"/>
  <c r="AJ72" i="2"/>
  <c r="AK71" i="2"/>
  <c r="T200" i="2"/>
  <c r="U199" i="2"/>
  <c r="BY175" i="2"/>
  <c r="BX176" i="2"/>
  <c r="BZ167" i="2"/>
  <c r="BY168" i="2"/>
  <c r="DU168" i="2"/>
  <c r="DV167" i="2"/>
  <c r="DT183" i="2"/>
  <c r="DS184" i="2"/>
  <c r="DY136" i="2"/>
  <c r="DZ135" i="2"/>
  <c r="W176" i="2"/>
  <c r="X175" i="2"/>
  <c r="CH103" i="2"/>
  <c r="CG104" i="2"/>
  <c r="Z159" i="2"/>
  <c r="Y160" i="2"/>
  <c r="ED96" i="2"/>
  <c r="EE95" i="2"/>
  <c r="AK64" i="2"/>
  <c r="AL63" i="2"/>
  <c r="EB112" i="2"/>
  <c r="EC111" i="2"/>
  <c r="AE119" i="2"/>
  <c r="AD120" i="2"/>
  <c r="AE112" i="2"/>
  <c r="AF111" i="2"/>
  <c r="DW152" i="2"/>
  <c r="DX151" i="2"/>
  <c r="AO39" i="2"/>
  <c r="AO40" i="2" s="1"/>
  <c r="AN40" i="2"/>
  <c r="EA120" i="2"/>
  <c r="EB119" i="2"/>
  <c r="CN55" i="2"/>
  <c r="CN56" i="2" s="1"/>
  <c r="CM56" i="2"/>
  <c r="DX152" i="2" l="1"/>
  <c r="DY151" i="2"/>
  <c r="AM63" i="2"/>
  <c r="AL64" i="2"/>
  <c r="X176" i="2"/>
  <c r="Y175" i="2"/>
  <c r="CF120" i="2"/>
  <c r="CG119" i="2"/>
  <c r="DY144" i="2"/>
  <c r="DZ143" i="2"/>
  <c r="DS192" i="2"/>
  <c r="DT191" i="2"/>
  <c r="AN48" i="2"/>
  <c r="AO47" i="2"/>
  <c r="AO48" i="2" s="1"/>
  <c r="Z167" i="2"/>
  <c r="Y168" i="2"/>
  <c r="BX184" i="2"/>
  <c r="BY183" i="2"/>
  <c r="BZ168" i="2"/>
  <c r="CA167" i="2"/>
  <c r="AB144" i="2"/>
  <c r="AC143" i="2"/>
  <c r="CL79" i="2"/>
  <c r="CK80" i="2"/>
  <c r="BW199" i="2"/>
  <c r="BV200" i="2"/>
  <c r="EI71" i="2"/>
  <c r="EH72" i="2"/>
  <c r="AF112" i="2"/>
  <c r="AG111" i="2"/>
  <c r="EE96" i="2"/>
  <c r="EF95" i="2"/>
  <c r="DZ136" i="2"/>
  <c r="EA135" i="2"/>
  <c r="CE135" i="2"/>
  <c r="CD136" i="2"/>
  <c r="AC136" i="2"/>
  <c r="AD135" i="2"/>
  <c r="AA152" i="2"/>
  <c r="AB151" i="2"/>
  <c r="EG80" i="2"/>
  <c r="EH79" i="2"/>
  <c r="DW160" i="2"/>
  <c r="DX159" i="2"/>
  <c r="AH103" i="2"/>
  <c r="AG104" i="2"/>
  <c r="W191" i="2"/>
  <c r="V192" i="2"/>
  <c r="BZ175" i="2"/>
  <c r="BY176" i="2"/>
  <c r="AN55" i="2"/>
  <c r="AM56" i="2"/>
  <c r="AK79" i="2"/>
  <c r="AJ80" i="2"/>
  <c r="AI88" i="2"/>
  <c r="AJ87" i="2"/>
  <c r="ED104" i="2"/>
  <c r="EE103" i="2"/>
  <c r="DU176" i="2"/>
  <c r="DV175" i="2"/>
  <c r="CJ95" i="2"/>
  <c r="CI96" i="2"/>
  <c r="CE128" i="2"/>
  <c r="CF127" i="2"/>
  <c r="AA159" i="2"/>
  <c r="Z160" i="2"/>
  <c r="CN63" i="2"/>
  <c r="CN64" i="2" s="1"/>
  <c r="CM64" i="2"/>
  <c r="CG112" i="2"/>
  <c r="CH111" i="2"/>
  <c r="CC144" i="2"/>
  <c r="CD143" i="2"/>
  <c r="BX191" i="2"/>
  <c r="BW192" i="2"/>
  <c r="W184" i="2"/>
  <c r="X183" i="2"/>
  <c r="EC119" i="2"/>
  <c r="EB120" i="2"/>
  <c r="V199" i="2"/>
  <c r="U200" i="2"/>
  <c r="AE120" i="2"/>
  <c r="AF119" i="2"/>
  <c r="DT184" i="2"/>
  <c r="DU183" i="2"/>
  <c r="EC112" i="2"/>
  <c r="ED111" i="2"/>
  <c r="DV168" i="2"/>
  <c r="DW167" i="2"/>
  <c r="AK72" i="2"/>
  <c r="AL71" i="2"/>
  <c r="CJ88" i="2"/>
  <c r="CK87" i="2"/>
  <c r="AH96" i="2"/>
  <c r="AI95" i="2"/>
  <c r="EI64" i="2"/>
  <c r="EJ63" i="2"/>
  <c r="EJ64" i="2" s="1"/>
  <c r="EA128" i="2"/>
  <c r="EB127" i="2"/>
  <c r="EF88" i="2"/>
  <c r="EG87" i="2"/>
  <c r="AD128" i="2"/>
  <c r="AE127" i="2"/>
  <c r="DS199" i="2"/>
  <c r="DR200" i="2"/>
  <c r="CB152" i="2"/>
  <c r="CC151" i="2"/>
  <c r="CI103" i="2"/>
  <c r="CH104" i="2"/>
  <c r="CB159" i="2"/>
  <c r="CA160" i="2"/>
  <c r="CL72" i="2"/>
  <c r="CM71" i="2"/>
  <c r="W199" i="2" l="1"/>
  <c r="V200" i="2"/>
  <c r="X191" i="2"/>
  <c r="W192" i="2"/>
  <c r="CL80" i="2"/>
  <c r="CM79" i="2"/>
  <c r="AA167" i="2"/>
  <c r="Z168" i="2"/>
  <c r="DT199" i="2"/>
  <c r="DS200" i="2"/>
  <c r="AE128" i="2"/>
  <c r="AF127" i="2"/>
  <c r="AJ95" i="2"/>
  <c r="AI96" i="2"/>
  <c r="EE111" i="2"/>
  <c r="ED112" i="2"/>
  <c r="CI111" i="2"/>
  <c r="CH112" i="2"/>
  <c r="AE135" i="2"/>
  <c r="AD136" i="2"/>
  <c r="AG112" i="2"/>
  <c r="AH111" i="2"/>
  <c r="AC144" i="2"/>
  <c r="AD143" i="2"/>
  <c r="Y176" i="2"/>
  <c r="Z175" i="2"/>
  <c r="CE143" i="2"/>
  <c r="CD144" i="2"/>
  <c r="EF96" i="2"/>
  <c r="EG95" i="2"/>
  <c r="CB160" i="2"/>
  <c r="CC159" i="2"/>
  <c r="ED119" i="2"/>
  <c r="EC120" i="2"/>
  <c r="CJ96" i="2"/>
  <c r="CK95" i="2"/>
  <c r="AL79" i="2"/>
  <c r="AK80" i="2"/>
  <c r="AI103" i="2"/>
  <c r="AH104" i="2"/>
  <c r="CG120" i="2"/>
  <c r="CH119" i="2"/>
  <c r="EG88" i="2"/>
  <c r="EH87" i="2"/>
  <c r="CK88" i="2"/>
  <c r="CL87" i="2"/>
  <c r="DU184" i="2"/>
  <c r="DV183" i="2"/>
  <c r="X184" i="2"/>
  <c r="Y183" i="2"/>
  <c r="DV176" i="2"/>
  <c r="DW175" i="2"/>
  <c r="DY159" i="2"/>
  <c r="DX160" i="2"/>
  <c r="CA168" i="2"/>
  <c r="CB167" i="2"/>
  <c r="DT192" i="2"/>
  <c r="DU191" i="2"/>
  <c r="CM72" i="2"/>
  <c r="CN71" i="2"/>
  <c r="CN72" i="2" s="1"/>
  <c r="AJ88" i="2"/>
  <c r="AK87" i="2"/>
  <c r="CJ103" i="2"/>
  <c r="CI104" i="2"/>
  <c r="AO55" i="2"/>
  <c r="AO56" i="2" s="1"/>
  <c r="AN56" i="2"/>
  <c r="CE136" i="2"/>
  <c r="CF135" i="2"/>
  <c r="EJ71" i="2"/>
  <c r="EJ72" i="2" s="1"/>
  <c r="EI72" i="2"/>
  <c r="AN63" i="2"/>
  <c r="AM64" i="2"/>
  <c r="DW168" i="2"/>
  <c r="DX167" i="2"/>
  <c r="CG127" i="2"/>
  <c r="CF128" i="2"/>
  <c r="AC151" i="2"/>
  <c r="AB152" i="2"/>
  <c r="CC152" i="2"/>
  <c r="CD151" i="2"/>
  <c r="EB128" i="2"/>
  <c r="EC127" i="2"/>
  <c r="AL72" i="2"/>
  <c r="AM71" i="2"/>
  <c r="AF120" i="2"/>
  <c r="AG119" i="2"/>
  <c r="EE104" i="2"/>
  <c r="EF103" i="2"/>
  <c r="EI79" i="2"/>
  <c r="EH80" i="2"/>
  <c r="EA136" i="2"/>
  <c r="EB135" i="2"/>
  <c r="BY184" i="2"/>
  <c r="BZ183" i="2"/>
  <c r="DZ144" i="2"/>
  <c r="EA143" i="2"/>
  <c r="DZ151" i="2"/>
  <c r="DY152" i="2"/>
  <c r="BX192" i="2"/>
  <c r="BY191" i="2"/>
  <c r="AB159" i="2"/>
  <c r="AA160" i="2"/>
  <c r="BZ176" i="2"/>
  <c r="CA175" i="2"/>
  <c r="BW200" i="2"/>
  <c r="BX199" i="2"/>
  <c r="AO63" i="2" l="1"/>
  <c r="AO64" i="2" s="1"/>
  <c r="AN64" i="2"/>
  <c r="CK103" i="2"/>
  <c r="CJ104" i="2"/>
  <c r="AJ103" i="2"/>
  <c r="AI104" i="2"/>
  <c r="EF111" i="2"/>
  <c r="EE112" i="2"/>
  <c r="AA168" i="2"/>
  <c r="AB167" i="2"/>
  <c r="CM87" i="2"/>
  <c r="CL88" i="2"/>
  <c r="EG96" i="2"/>
  <c r="EH95" i="2"/>
  <c r="AH112" i="2"/>
  <c r="AI111" i="2"/>
  <c r="CM80" i="2"/>
  <c r="CN79" i="2"/>
  <c r="CN80" i="2" s="1"/>
  <c r="CB168" i="2"/>
  <c r="CC167" i="2"/>
  <c r="DV184" i="2"/>
  <c r="DW183" i="2"/>
  <c r="AE143" i="2"/>
  <c r="AD144" i="2"/>
  <c r="AB160" i="2"/>
  <c r="AC159" i="2"/>
  <c r="AC152" i="2"/>
  <c r="AD151" i="2"/>
  <c r="DY160" i="2"/>
  <c r="DZ159" i="2"/>
  <c r="AL80" i="2"/>
  <c r="AM79" i="2"/>
  <c r="AJ96" i="2"/>
  <c r="AK95" i="2"/>
  <c r="BZ184" i="2"/>
  <c r="CA183" i="2"/>
  <c r="AG120" i="2"/>
  <c r="AH119" i="2"/>
  <c r="AK88" i="2"/>
  <c r="AL87" i="2"/>
  <c r="BZ191" i="2"/>
  <c r="BY192" i="2"/>
  <c r="EB136" i="2"/>
  <c r="EC135" i="2"/>
  <c r="AM72" i="2"/>
  <c r="AN71" i="2"/>
  <c r="CF136" i="2"/>
  <c r="CG135" i="2"/>
  <c r="DW176" i="2"/>
  <c r="DX175" i="2"/>
  <c r="EH88" i="2"/>
  <c r="EI87" i="2"/>
  <c r="CL95" i="2"/>
  <c r="CK96" i="2"/>
  <c r="AG127" i="2"/>
  <c r="AF128" i="2"/>
  <c r="CF143" i="2"/>
  <c r="CE144" i="2"/>
  <c r="AE136" i="2"/>
  <c r="AF135" i="2"/>
  <c r="Y191" i="2"/>
  <c r="X192" i="2"/>
  <c r="CA176" i="2"/>
  <c r="CB175" i="2"/>
  <c r="EA144" i="2"/>
  <c r="EB143" i="2"/>
  <c r="EF104" i="2"/>
  <c r="EG103" i="2"/>
  <c r="CE151" i="2"/>
  <c r="CD152" i="2"/>
  <c r="CG128" i="2"/>
  <c r="CH127" i="2"/>
  <c r="BX200" i="2"/>
  <c r="BY199" i="2"/>
  <c r="EC128" i="2"/>
  <c r="ED127" i="2"/>
  <c r="DY167" i="2"/>
  <c r="DX168" i="2"/>
  <c r="DU192" i="2"/>
  <c r="DV191" i="2"/>
  <c r="Y184" i="2"/>
  <c r="Z183" i="2"/>
  <c r="CH120" i="2"/>
  <c r="CI119" i="2"/>
  <c r="Z176" i="2"/>
  <c r="AA175" i="2"/>
  <c r="CD159" i="2"/>
  <c r="CC160" i="2"/>
  <c r="EA151" i="2"/>
  <c r="DZ152" i="2"/>
  <c r="EJ79" i="2"/>
  <c r="EJ80" i="2" s="1"/>
  <c r="EI80" i="2"/>
  <c r="ED120" i="2"/>
  <c r="EE119" i="2"/>
  <c r="CJ111" i="2"/>
  <c r="CI112" i="2"/>
  <c r="DT200" i="2"/>
  <c r="DU199" i="2"/>
  <c r="X199" i="2"/>
  <c r="W200" i="2"/>
  <c r="AM87" i="2" l="1"/>
  <c r="AL88" i="2"/>
  <c r="CK111" i="2"/>
  <c r="CJ112" i="2"/>
  <c r="CE159" i="2"/>
  <c r="CD160" i="2"/>
  <c r="AG128" i="2"/>
  <c r="AH127" i="2"/>
  <c r="AF143" i="2"/>
  <c r="AE144" i="2"/>
  <c r="EF112" i="2"/>
  <c r="EG111" i="2"/>
  <c r="DV192" i="2"/>
  <c r="DW191" i="2"/>
  <c r="CB176" i="2"/>
  <c r="CC175" i="2"/>
  <c r="CG136" i="2"/>
  <c r="CH135" i="2"/>
  <c r="AM80" i="2"/>
  <c r="AN79" i="2"/>
  <c r="EE120" i="2"/>
  <c r="EF119" i="2"/>
  <c r="AA176" i="2"/>
  <c r="AB175" i="2"/>
  <c r="AN72" i="2"/>
  <c r="AO71" i="2"/>
  <c r="AO72" i="2" s="1"/>
  <c r="AI119" i="2"/>
  <c r="AH120" i="2"/>
  <c r="DZ160" i="2"/>
  <c r="EA159" i="2"/>
  <c r="DW184" i="2"/>
  <c r="DX183" i="2"/>
  <c r="EI95" i="2"/>
  <c r="EH96" i="2"/>
  <c r="CF151" i="2"/>
  <c r="CE152" i="2"/>
  <c r="Y192" i="2"/>
  <c r="Z191" i="2"/>
  <c r="CL96" i="2"/>
  <c r="CM95" i="2"/>
  <c r="AK103" i="2"/>
  <c r="AJ104" i="2"/>
  <c r="AJ111" i="2"/>
  <c r="AI112" i="2"/>
  <c r="DY168" i="2"/>
  <c r="DZ167" i="2"/>
  <c r="CI120" i="2"/>
  <c r="CJ119" i="2"/>
  <c r="ED128" i="2"/>
  <c r="EE127" i="2"/>
  <c r="EG104" i="2"/>
  <c r="EH103" i="2"/>
  <c r="AF136" i="2"/>
  <c r="AG135" i="2"/>
  <c r="EI88" i="2"/>
  <c r="EJ87" i="2"/>
  <c r="EJ88" i="2" s="1"/>
  <c r="ED135" i="2"/>
  <c r="EC136" i="2"/>
  <c r="CB183" i="2"/>
  <c r="CA184" i="2"/>
  <c r="AD152" i="2"/>
  <c r="AE151" i="2"/>
  <c r="CD167" i="2"/>
  <c r="CC168" i="2"/>
  <c r="CM88" i="2"/>
  <c r="CN87" i="2"/>
  <c r="CN88" i="2" s="1"/>
  <c r="CK104" i="2"/>
  <c r="CL103" i="2"/>
  <c r="X200" i="2"/>
  <c r="Y199" i="2"/>
  <c r="DV199" i="2"/>
  <c r="DU200" i="2"/>
  <c r="Z184" i="2"/>
  <c r="AA183" i="2"/>
  <c r="BZ199" i="2"/>
  <c r="BY200" i="2"/>
  <c r="EB144" i="2"/>
  <c r="EC143" i="2"/>
  <c r="DX176" i="2"/>
  <c r="DY175" i="2"/>
  <c r="AK96" i="2"/>
  <c r="AL95" i="2"/>
  <c r="AC160" i="2"/>
  <c r="AD159" i="2"/>
  <c r="AB168" i="2"/>
  <c r="AC167" i="2"/>
  <c r="CI127" i="2"/>
  <c r="CH128" i="2"/>
  <c r="EA152" i="2"/>
  <c r="EB151" i="2"/>
  <c r="CG143" i="2"/>
  <c r="CF144" i="2"/>
  <c r="BZ192" i="2"/>
  <c r="CA191" i="2"/>
  <c r="CJ120" i="2" l="1"/>
  <c r="CK119" i="2"/>
  <c r="CN95" i="2"/>
  <c r="CN96" i="2" s="1"/>
  <c r="CM96" i="2"/>
  <c r="AB176" i="2"/>
  <c r="AC175" i="2"/>
  <c r="CD175" i="2"/>
  <c r="CC176" i="2"/>
  <c r="AH128" i="2"/>
  <c r="AI127" i="2"/>
  <c r="CI128" i="2"/>
  <c r="CJ127" i="2"/>
  <c r="DX184" i="2"/>
  <c r="DY183" i="2"/>
  <c r="DW199" i="2"/>
  <c r="DV200" i="2"/>
  <c r="CE167" i="2"/>
  <c r="CD168" i="2"/>
  <c r="CB191" i="2"/>
  <c r="CA192" i="2"/>
  <c r="AD167" i="2"/>
  <c r="AC168" i="2"/>
  <c r="EC144" i="2"/>
  <c r="ED143" i="2"/>
  <c r="Y200" i="2"/>
  <c r="Z199" i="2"/>
  <c r="AE152" i="2"/>
  <c r="AF151" i="2"/>
  <c r="AG136" i="2"/>
  <c r="AH135" i="2"/>
  <c r="DZ168" i="2"/>
  <c r="EA167" i="2"/>
  <c r="Z192" i="2"/>
  <c r="AA191" i="2"/>
  <c r="EA160" i="2"/>
  <c r="EB159" i="2"/>
  <c r="EF120" i="2"/>
  <c r="EG119" i="2"/>
  <c r="DW192" i="2"/>
  <c r="DX191" i="2"/>
  <c r="CE160" i="2"/>
  <c r="CF159" i="2"/>
  <c r="AE159" i="2"/>
  <c r="AD160" i="2"/>
  <c r="CL104" i="2"/>
  <c r="CM103" i="2"/>
  <c r="EH104" i="2"/>
  <c r="EI103" i="2"/>
  <c r="AO79" i="2"/>
  <c r="AO80" i="2" s="1"/>
  <c r="AN80" i="2"/>
  <c r="EG112" i="2"/>
  <c r="EH111" i="2"/>
  <c r="CG144" i="2"/>
  <c r="CH143" i="2"/>
  <c r="CA199" i="2"/>
  <c r="BZ200" i="2"/>
  <c r="CB184" i="2"/>
  <c r="CC183" i="2"/>
  <c r="AK111" i="2"/>
  <c r="AJ112" i="2"/>
  <c r="CG151" i="2"/>
  <c r="CF152" i="2"/>
  <c r="AI120" i="2"/>
  <c r="AJ119" i="2"/>
  <c r="CK112" i="2"/>
  <c r="CL111" i="2"/>
  <c r="DY176" i="2"/>
  <c r="DZ175" i="2"/>
  <c r="EB152" i="2"/>
  <c r="EC151" i="2"/>
  <c r="AL96" i="2"/>
  <c r="AM95" i="2"/>
  <c r="EF127" i="2"/>
  <c r="EE128" i="2"/>
  <c r="CI135" i="2"/>
  <c r="CH136" i="2"/>
  <c r="AB183" i="2"/>
  <c r="AA184" i="2"/>
  <c r="ED136" i="2"/>
  <c r="EE135" i="2"/>
  <c r="AK104" i="2"/>
  <c r="AL103" i="2"/>
  <c r="EI96" i="2"/>
  <c r="EJ95" i="2"/>
  <c r="EJ96" i="2" s="1"/>
  <c r="AG143" i="2"/>
  <c r="AF144" i="2"/>
  <c r="AN87" i="2"/>
  <c r="AM88" i="2"/>
  <c r="EI104" i="2" l="1"/>
  <c r="EJ103" i="2"/>
  <c r="EJ104" i="2" s="1"/>
  <c r="CB199" i="2"/>
  <c r="CA200" i="2"/>
  <c r="DX199" i="2"/>
  <c r="DW200" i="2"/>
  <c r="CD176" i="2"/>
  <c r="CE175" i="2"/>
  <c r="AN88" i="2"/>
  <c r="AO87" i="2"/>
  <c r="AO88" i="2" s="1"/>
  <c r="EC152" i="2"/>
  <c r="ED151" i="2"/>
  <c r="CI143" i="2"/>
  <c r="CH144" i="2"/>
  <c r="CN103" i="2"/>
  <c r="CN104" i="2" s="1"/>
  <c r="CM104" i="2"/>
  <c r="EH119" i="2"/>
  <c r="EG120" i="2"/>
  <c r="AI135" i="2"/>
  <c r="AH136" i="2"/>
  <c r="DZ183" i="2"/>
  <c r="DY184" i="2"/>
  <c r="AC176" i="2"/>
  <c r="AD175" i="2"/>
  <c r="AN95" i="2"/>
  <c r="AM96" i="2"/>
  <c r="EA168" i="2"/>
  <c r="EB167" i="2"/>
  <c r="AE167" i="2"/>
  <c r="AD168" i="2"/>
  <c r="AJ120" i="2"/>
  <c r="AK119" i="2"/>
  <c r="DZ176" i="2"/>
  <c r="EA175" i="2"/>
  <c r="EH112" i="2"/>
  <c r="EI111" i="2"/>
  <c r="EB160" i="2"/>
  <c r="EC159" i="2"/>
  <c r="AF152" i="2"/>
  <c r="AG151" i="2"/>
  <c r="CK127" i="2"/>
  <c r="CJ128" i="2"/>
  <c r="EE136" i="2"/>
  <c r="EF135" i="2"/>
  <c r="DY191" i="2"/>
  <c r="DX192" i="2"/>
  <c r="AE160" i="2"/>
  <c r="AF159" i="2"/>
  <c r="CB192" i="2"/>
  <c r="CC191" i="2"/>
  <c r="AG144" i="2"/>
  <c r="AH143" i="2"/>
  <c r="AC183" i="2"/>
  <c r="AB184" i="2"/>
  <c r="CH151" i="2"/>
  <c r="CG152" i="2"/>
  <c r="CJ135" i="2"/>
  <c r="CI136" i="2"/>
  <c r="AL111" i="2"/>
  <c r="AK112" i="2"/>
  <c r="AL104" i="2"/>
  <c r="AM103" i="2"/>
  <c r="CM111" i="2"/>
  <c r="CL112" i="2"/>
  <c r="CD183" i="2"/>
  <c r="CC184" i="2"/>
  <c r="CG159" i="2"/>
  <c r="CF160" i="2"/>
  <c r="AA192" i="2"/>
  <c r="AB191" i="2"/>
  <c r="Z200" i="2"/>
  <c r="AA199" i="2"/>
  <c r="AI128" i="2"/>
  <c r="AJ127" i="2"/>
  <c r="CK120" i="2"/>
  <c r="CL119" i="2"/>
  <c r="ED144" i="2"/>
  <c r="EE143" i="2"/>
  <c r="EF128" i="2"/>
  <c r="EG127" i="2"/>
  <c r="CE168" i="2"/>
  <c r="CF167" i="2"/>
  <c r="EH127" i="2" l="1"/>
  <c r="EG128" i="2"/>
  <c r="AK120" i="2"/>
  <c r="AL119" i="2"/>
  <c r="EC160" i="2"/>
  <c r="ED159" i="2"/>
  <c r="AF160" i="2"/>
  <c r="AG159" i="2"/>
  <c r="AE175" i="2"/>
  <c r="AD176" i="2"/>
  <c r="CH152" i="2"/>
  <c r="CI151" i="2"/>
  <c r="EE144" i="2"/>
  <c r="EF143" i="2"/>
  <c r="AN103" i="2"/>
  <c r="AM104" i="2"/>
  <c r="AD183" i="2"/>
  <c r="AC184" i="2"/>
  <c r="DZ191" i="2"/>
  <c r="DY192" i="2"/>
  <c r="AE168" i="2"/>
  <c r="AF167" i="2"/>
  <c r="DZ184" i="2"/>
  <c r="EA183" i="2"/>
  <c r="CI144" i="2"/>
  <c r="CJ143" i="2"/>
  <c r="DY199" i="2"/>
  <c r="DX200" i="2"/>
  <c r="CM112" i="2"/>
  <c r="CN111" i="2"/>
  <c r="CN112" i="2" s="1"/>
  <c r="AB192" i="2"/>
  <c r="AC191" i="2"/>
  <c r="CM119" i="2"/>
  <c r="CL120" i="2"/>
  <c r="AI143" i="2"/>
  <c r="AH144" i="2"/>
  <c r="EG135" i="2"/>
  <c r="EF136" i="2"/>
  <c r="EI112" i="2"/>
  <c r="EJ111" i="2"/>
  <c r="EJ112" i="2" s="1"/>
  <c r="EC167" i="2"/>
  <c r="EB168" i="2"/>
  <c r="EE151" i="2"/>
  <c r="ED152" i="2"/>
  <c r="CH159" i="2"/>
  <c r="CG160" i="2"/>
  <c r="AL112" i="2"/>
  <c r="AM111" i="2"/>
  <c r="AJ135" i="2"/>
  <c r="AI136" i="2"/>
  <c r="CB200" i="2"/>
  <c r="CC199" i="2"/>
  <c r="AB199" i="2"/>
  <c r="AA200" i="2"/>
  <c r="AG152" i="2"/>
  <c r="AH151" i="2"/>
  <c r="CC192" i="2"/>
  <c r="CD191" i="2"/>
  <c r="EB175" i="2"/>
  <c r="EA176" i="2"/>
  <c r="CF175" i="2"/>
  <c r="CE176" i="2"/>
  <c r="CG167" i="2"/>
  <c r="CF168" i="2"/>
  <c r="AK127" i="2"/>
  <c r="AJ128" i="2"/>
  <c r="CE183" i="2"/>
  <c r="CD184" i="2"/>
  <c r="CJ136" i="2"/>
  <c r="CK135" i="2"/>
  <c r="CK128" i="2"/>
  <c r="CL127" i="2"/>
  <c r="AN96" i="2"/>
  <c r="AO95" i="2"/>
  <c r="AO96" i="2" s="1"/>
  <c r="EH120" i="2"/>
  <c r="EI119" i="2"/>
  <c r="AN104" i="2" l="1"/>
  <c r="AO103" i="2"/>
  <c r="AO104" i="2" s="1"/>
  <c r="AH159" i="2"/>
  <c r="AG160" i="2"/>
  <c r="AF168" i="2"/>
  <c r="AG167" i="2"/>
  <c r="EF144" i="2"/>
  <c r="EG143" i="2"/>
  <c r="ED160" i="2"/>
  <c r="EE159" i="2"/>
  <c r="CH167" i="2"/>
  <c r="CG168" i="2"/>
  <c r="CL135" i="2"/>
  <c r="CK136" i="2"/>
  <c r="CG175" i="2"/>
  <c r="CF176" i="2"/>
  <c r="AB200" i="2"/>
  <c r="AC199" i="2"/>
  <c r="CI159" i="2"/>
  <c r="CH160" i="2"/>
  <c r="EH135" i="2"/>
  <c r="EG136" i="2"/>
  <c r="AC192" i="2"/>
  <c r="AD191" i="2"/>
  <c r="CD199" i="2"/>
  <c r="CC200" i="2"/>
  <c r="CJ151" i="2"/>
  <c r="CI152" i="2"/>
  <c r="AL120" i="2"/>
  <c r="AM119" i="2"/>
  <c r="CM127" i="2"/>
  <c r="CL128" i="2"/>
  <c r="AH152" i="2"/>
  <c r="AI151" i="2"/>
  <c r="EB183" i="2"/>
  <c r="EA184" i="2"/>
  <c r="CE184" i="2"/>
  <c r="CF183" i="2"/>
  <c r="EC175" i="2"/>
  <c r="EB176" i="2"/>
  <c r="EE152" i="2"/>
  <c r="EF151" i="2"/>
  <c r="AJ143" i="2"/>
  <c r="AI144" i="2"/>
  <c r="DY200" i="2"/>
  <c r="DZ199" i="2"/>
  <c r="EA191" i="2"/>
  <c r="DZ192" i="2"/>
  <c r="AM112" i="2"/>
  <c r="AN111" i="2"/>
  <c r="CK143" i="2"/>
  <c r="CJ144" i="2"/>
  <c r="EI120" i="2"/>
  <c r="EJ119" i="2"/>
  <c r="EJ120" i="2" s="1"/>
  <c r="CE191" i="2"/>
  <c r="CD192" i="2"/>
  <c r="AK128" i="2"/>
  <c r="AL127" i="2"/>
  <c r="AJ136" i="2"/>
  <c r="AK135" i="2"/>
  <c r="EC168" i="2"/>
  <c r="ED167" i="2"/>
  <c r="CM120" i="2"/>
  <c r="CN119" i="2"/>
  <c r="CN120" i="2" s="1"/>
  <c r="AE183" i="2"/>
  <c r="AD184" i="2"/>
  <c r="AE176" i="2"/>
  <c r="AF175" i="2"/>
  <c r="EH128" i="2"/>
  <c r="EI127" i="2"/>
  <c r="EH143" i="2" l="1"/>
  <c r="EG144" i="2"/>
  <c r="CF191" i="2"/>
  <c r="CE192" i="2"/>
  <c r="EA192" i="2"/>
  <c r="EB191" i="2"/>
  <c r="EC176" i="2"/>
  <c r="ED175" i="2"/>
  <c r="CM128" i="2"/>
  <c r="CN127" i="2"/>
  <c r="CN128" i="2" s="1"/>
  <c r="CH175" i="2"/>
  <c r="CG176" i="2"/>
  <c r="EJ127" i="2"/>
  <c r="EJ128" i="2" s="1"/>
  <c r="EI128" i="2"/>
  <c r="ED168" i="2"/>
  <c r="EE167" i="2"/>
  <c r="EA199" i="2"/>
  <c r="DZ200" i="2"/>
  <c r="CF184" i="2"/>
  <c r="CG183" i="2"/>
  <c r="AM120" i="2"/>
  <c r="AN119" i="2"/>
  <c r="AH167" i="2"/>
  <c r="AG168" i="2"/>
  <c r="EH136" i="2"/>
  <c r="EI135" i="2"/>
  <c r="CM135" i="2"/>
  <c r="CL136" i="2"/>
  <c r="AG175" i="2"/>
  <c r="AF176" i="2"/>
  <c r="AK136" i="2"/>
  <c r="AL135" i="2"/>
  <c r="CK144" i="2"/>
  <c r="CL143" i="2"/>
  <c r="AJ144" i="2"/>
  <c r="AK143" i="2"/>
  <c r="EC183" i="2"/>
  <c r="EB184" i="2"/>
  <c r="CJ152" i="2"/>
  <c r="CK151" i="2"/>
  <c r="CJ159" i="2"/>
  <c r="CI160" i="2"/>
  <c r="CH168" i="2"/>
  <c r="CI167" i="2"/>
  <c r="AI159" i="2"/>
  <c r="AH160" i="2"/>
  <c r="AD192" i="2"/>
  <c r="AE191" i="2"/>
  <c r="AL128" i="2"/>
  <c r="AM127" i="2"/>
  <c r="AN112" i="2"/>
  <c r="AO111" i="2"/>
  <c r="AO112" i="2" s="1"/>
  <c r="EF152" i="2"/>
  <c r="EG151" i="2"/>
  <c r="AI152" i="2"/>
  <c r="AJ151" i="2"/>
  <c r="AD199" i="2"/>
  <c r="AC200" i="2"/>
  <c r="EE160" i="2"/>
  <c r="EF159" i="2"/>
  <c r="AE184" i="2"/>
  <c r="AF183" i="2"/>
  <c r="CE199" i="2"/>
  <c r="CD200" i="2"/>
  <c r="AI167" i="2" l="1"/>
  <c r="AH168" i="2"/>
  <c r="AO119" i="2"/>
  <c r="AO120" i="2" s="1"/>
  <c r="AN120" i="2"/>
  <c r="EB192" i="2"/>
  <c r="EC191" i="2"/>
  <c r="CE200" i="2"/>
  <c r="CF199" i="2"/>
  <c r="AJ159" i="2"/>
  <c r="AI160" i="2"/>
  <c r="EC184" i="2"/>
  <c r="ED183" i="2"/>
  <c r="AH175" i="2"/>
  <c r="AG176" i="2"/>
  <c r="EF160" i="2"/>
  <c r="EG159" i="2"/>
  <c r="CI168" i="2"/>
  <c r="CJ167" i="2"/>
  <c r="AK144" i="2"/>
  <c r="AL143" i="2"/>
  <c r="CG184" i="2"/>
  <c r="CH183" i="2"/>
  <c r="AK151" i="2"/>
  <c r="AJ152" i="2"/>
  <c r="CK152" i="2"/>
  <c r="CL151" i="2"/>
  <c r="EF167" i="2"/>
  <c r="EE168" i="2"/>
  <c r="EG152" i="2"/>
  <c r="EH151" i="2"/>
  <c r="CM136" i="2"/>
  <c r="CN135" i="2"/>
  <c r="CN136" i="2" s="1"/>
  <c r="CH176" i="2"/>
  <c r="CI175" i="2"/>
  <c r="CF192" i="2"/>
  <c r="CG191" i="2"/>
  <c r="AF191" i="2"/>
  <c r="AE192" i="2"/>
  <c r="ED176" i="2"/>
  <c r="EE175" i="2"/>
  <c r="AF184" i="2"/>
  <c r="AG183" i="2"/>
  <c r="AM128" i="2"/>
  <c r="AN127" i="2"/>
  <c r="CM143" i="2"/>
  <c r="CL144" i="2"/>
  <c r="EI136" i="2"/>
  <c r="EJ135" i="2"/>
  <c r="EJ136" i="2" s="1"/>
  <c r="AM135" i="2"/>
  <c r="AL136" i="2"/>
  <c r="AE199" i="2"/>
  <c r="AD200" i="2"/>
  <c r="CJ160" i="2"/>
  <c r="CK159" i="2"/>
  <c r="EB199" i="2"/>
  <c r="EA200" i="2"/>
  <c r="EH144" i="2"/>
  <c r="EI143" i="2"/>
  <c r="AK152" i="2" l="1"/>
  <c r="AL151" i="2"/>
  <c r="EG160" i="2"/>
  <c r="EH159" i="2"/>
  <c r="CK160" i="2"/>
  <c r="CL159" i="2"/>
  <c r="EH152" i="2"/>
  <c r="EI151" i="2"/>
  <c r="CH184" i="2"/>
  <c r="CI183" i="2"/>
  <c r="EC192" i="2"/>
  <c r="ED191" i="2"/>
  <c r="CN143" i="2"/>
  <c r="CN144" i="2" s="1"/>
  <c r="CM144" i="2"/>
  <c r="AG191" i="2"/>
  <c r="AF192" i="2"/>
  <c r="AI175" i="2"/>
  <c r="AH176" i="2"/>
  <c r="EE176" i="2"/>
  <c r="EF175" i="2"/>
  <c r="AO127" i="2"/>
  <c r="AO128" i="2" s="1"/>
  <c r="AN128" i="2"/>
  <c r="CH191" i="2"/>
  <c r="CG192" i="2"/>
  <c r="AM143" i="2"/>
  <c r="AL144" i="2"/>
  <c r="ED184" i="2"/>
  <c r="EE183" i="2"/>
  <c r="EF168" i="2"/>
  <c r="EG167" i="2"/>
  <c r="EB200" i="2"/>
  <c r="EC199" i="2"/>
  <c r="AF199" i="2"/>
  <c r="AE200" i="2"/>
  <c r="EI144" i="2"/>
  <c r="EJ143" i="2"/>
  <c r="EJ144" i="2" s="1"/>
  <c r="AG184" i="2"/>
  <c r="AH183" i="2"/>
  <c r="CI176" i="2"/>
  <c r="CJ175" i="2"/>
  <c r="CM151" i="2"/>
  <c r="CL152" i="2"/>
  <c r="CK167" i="2"/>
  <c r="CJ168" i="2"/>
  <c r="CF200" i="2"/>
  <c r="CG199" i="2"/>
  <c r="AN135" i="2"/>
  <c r="AM136" i="2"/>
  <c r="AJ160" i="2"/>
  <c r="AK159" i="2"/>
  <c r="AI168" i="2"/>
  <c r="AJ167" i="2"/>
  <c r="CH192" i="2" l="1"/>
  <c r="CI191" i="2"/>
  <c r="AG192" i="2"/>
  <c r="AH191" i="2"/>
  <c r="EI152" i="2"/>
  <c r="EJ151" i="2"/>
  <c r="EJ152" i="2" s="1"/>
  <c r="AN136" i="2"/>
  <c r="AO135" i="2"/>
  <c r="AO136" i="2" s="1"/>
  <c r="CH199" i="2"/>
  <c r="CG200" i="2"/>
  <c r="AH184" i="2"/>
  <c r="AI183" i="2"/>
  <c r="EG168" i="2"/>
  <c r="EH167" i="2"/>
  <c r="CL160" i="2"/>
  <c r="CM159" i="2"/>
  <c r="ED199" i="2"/>
  <c r="EC200" i="2"/>
  <c r="AJ168" i="2"/>
  <c r="AK167" i="2"/>
  <c r="EE184" i="2"/>
  <c r="EF183" i="2"/>
  <c r="EF176" i="2"/>
  <c r="EG175" i="2"/>
  <c r="ED192" i="2"/>
  <c r="EE191" i="2"/>
  <c r="EH160" i="2"/>
  <c r="EI159" i="2"/>
  <c r="CJ176" i="2"/>
  <c r="CK175" i="2"/>
  <c r="AK160" i="2"/>
  <c r="AL159" i="2"/>
  <c r="CJ183" i="2"/>
  <c r="CI184" i="2"/>
  <c r="AL152" i="2"/>
  <c r="AM151" i="2"/>
  <c r="CL167" i="2"/>
  <c r="CK168" i="2"/>
  <c r="CN151" i="2"/>
  <c r="CN152" i="2" s="1"/>
  <c r="CM152" i="2"/>
  <c r="AF200" i="2"/>
  <c r="AG199" i="2"/>
  <c r="AN143" i="2"/>
  <c r="AM144" i="2"/>
  <c r="AI176" i="2"/>
  <c r="AJ175" i="2"/>
  <c r="EG176" i="2" l="1"/>
  <c r="EH175" i="2"/>
  <c r="AJ176" i="2"/>
  <c r="AK175" i="2"/>
  <c r="CK176" i="2"/>
  <c r="CL175" i="2"/>
  <c r="EF184" i="2"/>
  <c r="EG183" i="2"/>
  <c r="EH168" i="2"/>
  <c r="EI167" i="2"/>
  <c r="CM160" i="2"/>
  <c r="CN159" i="2"/>
  <c r="CN160" i="2" s="1"/>
  <c r="CM167" i="2"/>
  <c r="CL168" i="2"/>
  <c r="AM152" i="2"/>
  <c r="AN151" i="2"/>
  <c r="EI160" i="2"/>
  <c r="EJ159" i="2"/>
  <c r="EJ160" i="2" s="1"/>
  <c r="AL167" i="2"/>
  <c r="AK168" i="2"/>
  <c r="AJ183" i="2"/>
  <c r="AI184" i="2"/>
  <c r="AI191" i="2"/>
  <c r="AH192" i="2"/>
  <c r="AG200" i="2"/>
  <c r="AH199" i="2"/>
  <c r="EE192" i="2"/>
  <c r="EF191" i="2"/>
  <c r="CJ191" i="2"/>
  <c r="CI192" i="2"/>
  <c r="AM159" i="2"/>
  <c r="AL160" i="2"/>
  <c r="AO143" i="2"/>
  <c r="AO144" i="2" s="1"/>
  <c r="AN144" i="2"/>
  <c r="CK183" i="2"/>
  <c r="CJ184" i="2"/>
  <c r="EE199" i="2"/>
  <c r="ED200" i="2"/>
  <c r="CI199" i="2"/>
  <c r="CH200" i="2"/>
  <c r="AN152" i="2" l="1"/>
  <c r="AO151" i="2"/>
  <c r="AO152" i="2" s="1"/>
  <c r="EH183" i="2"/>
  <c r="EG184" i="2"/>
  <c r="CJ199" i="2"/>
  <c r="CI200" i="2"/>
  <c r="AM160" i="2"/>
  <c r="AN159" i="2"/>
  <c r="AI192" i="2"/>
  <c r="AJ191" i="2"/>
  <c r="CL176" i="2"/>
  <c r="CM175" i="2"/>
  <c r="EF199" i="2"/>
  <c r="EE200" i="2"/>
  <c r="CJ192" i="2"/>
  <c r="CK191" i="2"/>
  <c r="AJ184" i="2"/>
  <c r="AK183" i="2"/>
  <c r="CM168" i="2"/>
  <c r="CN167" i="2"/>
  <c r="CN168" i="2" s="1"/>
  <c r="EF192" i="2"/>
  <c r="EG191" i="2"/>
  <c r="AK176" i="2"/>
  <c r="AL175" i="2"/>
  <c r="CL183" i="2"/>
  <c r="CK184" i="2"/>
  <c r="AM167" i="2"/>
  <c r="AL168" i="2"/>
  <c r="AH200" i="2"/>
  <c r="AI199" i="2"/>
  <c r="EI168" i="2"/>
  <c r="EJ167" i="2"/>
  <c r="EJ168" i="2" s="1"/>
  <c r="EH176" i="2"/>
  <c r="EI175" i="2"/>
  <c r="AM175" i="2" l="1"/>
  <c r="AL176" i="2"/>
  <c r="EG199" i="2"/>
  <c r="EF200" i="2"/>
  <c r="CJ200" i="2"/>
  <c r="CK199" i="2"/>
  <c r="CM176" i="2"/>
  <c r="CN175" i="2"/>
  <c r="CN176" i="2" s="1"/>
  <c r="AJ199" i="2"/>
  <c r="AI200" i="2"/>
  <c r="AM168" i="2"/>
  <c r="AN167" i="2"/>
  <c r="EH184" i="2"/>
  <c r="EI183" i="2"/>
  <c r="AN160" i="2"/>
  <c r="AO159" i="2"/>
  <c r="AO160" i="2" s="1"/>
  <c r="EG192" i="2"/>
  <c r="EH191" i="2"/>
  <c r="EI176" i="2"/>
  <c r="EJ175" i="2"/>
  <c r="EJ176" i="2" s="1"/>
  <c r="AL183" i="2"/>
  <c r="AK184" i="2"/>
  <c r="AJ192" i="2"/>
  <c r="AK191" i="2"/>
  <c r="CK192" i="2"/>
  <c r="CL191" i="2"/>
  <c r="CM183" i="2"/>
  <c r="CL184" i="2"/>
  <c r="AK192" i="2" l="1"/>
  <c r="AL191" i="2"/>
  <c r="AM183" i="2"/>
  <c r="AL184" i="2"/>
  <c r="EJ183" i="2"/>
  <c r="EJ184" i="2" s="1"/>
  <c r="EI184" i="2"/>
  <c r="AN168" i="2"/>
  <c r="AO167" i="2"/>
  <c r="AO168" i="2" s="1"/>
  <c r="CM184" i="2"/>
  <c r="CN183" i="2"/>
  <c r="CN184" i="2" s="1"/>
  <c r="EG200" i="2"/>
  <c r="EH199" i="2"/>
  <c r="CL199" i="2"/>
  <c r="CK200" i="2"/>
  <c r="CL192" i="2"/>
  <c r="CM191" i="2"/>
  <c r="EH192" i="2"/>
  <c r="EI191" i="2"/>
  <c r="AJ200" i="2"/>
  <c r="AK199" i="2"/>
  <c r="AM176" i="2"/>
  <c r="AN175" i="2"/>
  <c r="AO175" i="2" l="1"/>
  <c r="AO176" i="2" s="1"/>
  <c r="AN176" i="2"/>
  <c r="AL199" i="2"/>
  <c r="AK200" i="2"/>
  <c r="EI199" i="2"/>
  <c r="EH200" i="2"/>
  <c r="AM184" i="2"/>
  <c r="AN183" i="2"/>
  <c r="CN191" i="2"/>
  <c r="CN192" i="2" s="1"/>
  <c r="CM192" i="2"/>
  <c r="CM199" i="2"/>
  <c r="CL200" i="2"/>
  <c r="EI192" i="2"/>
  <c r="EJ191" i="2"/>
  <c r="EJ192" i="2" s="1"/>
  <c r="AM191" i="2"/>
  <c r="AL192" i="2"/>
  <c r="AN184" i="2" l="1"/>
  <c r="AO183" i="2"/>
  <c r="AO184" i="2" s="1"/>
  <c r="EJ199" i="2"/>
  <c r="EJ200" i="2" s="1"/>
  <c r="EI200" i="2"/>
  <c r="AN191" i="2"/>
  <c r="AM192" i="2"/>
  <c r="CM200" i="2"/>
  <c r="CN199" i="2"/>
  <c r="CN200" i="2" s="1"/>
  <c r="AM199" i="2"/>
  <c r="AL200" i="2"/>
  <c r="AN192" i="2" l="1"/>
  <c r="AO191" i="2"/>
  <c r="AO192" i="2" s="1"/>
  <c r="AN199" i="2"/>
  <c r="AM200" i="2"/>
  <c r="AN200" i="2" l="1"/>
  <c r="AO199" i="2"/>
  <c r="AO200"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岩崎　優志</author>
    <author>堤　博之</author>
  </authors>
  <commentList>
    <comment ref="A13" authorId="0" shapeId="0" xr:uid="{187547B9-7363-4078-888F-BC62E09C9EF7}">
      <text>
        <r>
          <rPr>
            <b/>
            <sz val="9"/>
            <color indexed="10"/>
            <rFont val="MS P ゴシック"/>
            <family val="3"/>
            <charset val="128"/>
          </rPr>
          <t>対象期間を選択して印刷して下さい。</t>
        </r>
      </text>
    </comment>
    <comment ref="AS17" authorId="1" shapeId="0" xr:uid="{DF49762B-301F-434C-8CE7-A843BF053F5F}">
      <text>
        <r>
          <rPr>
            <b/>
            <sz val="9"/>
            <color indexed="81"/>
            <rFont val="MS P ゴシック"/>
            <family val="3"/>
            <charset val="128"/>
          </rPr>
          <t>(1)完全週休２日（土日）
対象期間の全ての土曜日及び日曜日において、現場閉所率又は平均休日率が２８．５％（２日／７日）以上を行ったと認められる場合（週は、月曜日から日曜日までとする。）
(2)４週８休以上（月単位）
対象期間内の全ての月において、現場閉所率又は平均休日率が２８．５％（８日／２８日）以上と認められる場合（暦上、週２日の閉所では現場閉所率等が２８．５％に満たない月は、その月の土曜日及び日曜日の合計日数以上の閉所を行っている場合に、４週８休以上（月単位）を達成しているものとみなす。）
(3)４週８休以上（通期）
対象期間内において、現場閉所率又は平均休日率が２８．５％（８日／２８日）以上と認められる場合
※港湾工事及び漁港漁場工事に係る当該区分に関しては、４週８休以上（通期）のみ。</t>
        </r>
      </text>
    </comment>
    <comment ref="AT20" authorId="1" shapeId="0" xr:uid="{F49C0E36-33E2-4C5E-885A-F442A27459F6}">
      <text>
        <r>
          <rPr>
            <b/>
            <sz val="9"/>
            <color indexed="81"/>
            <rFont val="MS P ゴシック"/>
            <family val="3"/>
            <charset val="128"/>
          </rPr>
          <t>港湾工事及び漁港漁場工事は、４週８休以上（通期）のみであるため、完全週休2日の判定欄は削除しても良い。</t>
        </r>
      </text>
    </comment>
  </commentList>
</comments>
</file>

<file path=xl/sharedStrings.xml><?xml version="1.0" encoding="utf-8"?>
<sst xmlns="http://schemas.openxmlformats.org/spreadsheetml/2006/main" count="2029" uniqueCount="44">
  <si>
    <t>（別紙４）</t>
    <rPh sb="1" eb="3">
      <t>ベッシ</t>
    </rPh>
    <phoneticPr fontId="3"/>
  </si>
  <si>
    <t>休日（現場閉所）取得計画実績表</t>
    <rPh sb="0" eb="2">
      <t>キュウジツ</t>
    </rPh>
    <rPh sb="3" eb="5">
      <t>ゲンバ</t>
    </rPh>
    <rPh sb="5" eb="7">
      <t>ヘイショ</t>
    </rPh>
    <rPh sb="8" eb="10">
      <t>シュトク</t>
    </rPh>
    <rPh sb="10" eb="12">
      <t>ケイカク</t>
    </rPh>
    <rPh sb="12" eb="14">
      <t>ジッセキ</t>
    </rPh>
    <rPh sb="14" eb="15">
      <t>ヒョウ</t>
    </rPh>
    <phoneticPr fontId="3"/>
  </si>
  <si>
    <t>カレンダー開始日</t>
    <rPh sb="5" eb="8">
      <t>カイシビ</t>
    </rPh>
    <phoneticPr fontId="3"/>
  </si>
  <si>
    <t>年</t>
    <rPh sb="0" eb="1">
      <t>ネン</t>
    </rPh>
    <phoneticPr fontId="3"/>
  </si>
  <si>
    <t>【凡例】</t>
    <rPh sb="1" eb="3">
      <t>ハンレイ</t>
    </rPh>
    <phoneticPr fontId="3"/>
  </si>
  <si>
    <t>○</t>
    <phoneticPr fontId="3"/>
  </si>
  <si>
    <t>休日（予定）</t>
    <rPh sb="0" eb="2">
      <t>キュウジツ</t>
    </rPh>
    <rPh sb="3" eb="5">
      <t>ヨテイ</t>
    </rPh>
    <phoneticPr fontId="3"/>
  </si>
  <si>
    <t>●</t>
    <phoneticPr fontId="3"/>
  </si>
  <si>
    <t>休日（実施）</t>
    <rPh sb="0" eb="2">
      <t>キュウジツ</t>
    </rPh>
    <rPh sb="3" eb="5">
      <t>ジッシ</t>
    </rPh>
    <phoneticPr fontId="3"/>
  </si>
  <si>
    <t>作業日（※空欄）</t>
    <rPh sb="0" eb="3">
      <t>サギョウビ</t>
    </rPh>
    <rPh sb="5" eb="7">
      <t>クウラン</t>
    </rPh>
    <phoneticPr fontId="3"/>
  </si>
  <si>
    <t>／</t>
    <phoneticPr fontId="3"/>
  </si>
  <si>
    <t>対象期間外</t>
    <rPh sb="0" eb="5">
      <t>タイショウキカンガイ</t>
    </rPh>
    <phoneticPr fontId="3"/>
  </si>
  <si>
    <t>月毎の確認</t>
    <rPh sb="0" eb="2">
      <t>ツキゴト</t>
    </rPh>
    <rPh sb="3" eb="5">
      <t>カクニン</t>
    </rPh>
    <phoneticPr fontId="3"/>
  </si>
  <si>
    <t>月</t>
    <rPh sb="0" eb="1">
      <t>ツキ</t>
    </rPh>
    <phoneticPr fontId="3"/>
  </si>
  <si>
    <t>現場閉所計</t>
    <rPh sb="0" eb="2">
      <t>ゲンバ</t>
    </rPh>
    <rPh sb="2" eb="4">
      <t>ヘイショ</t>
    </rPh>
    <rPh sb="4" eb="5">
      <t>ケイ</t>
    </rPh>
    <phoneticPr fontId="3"/>
  </si>
  <si>
    <t>現場閉所累計</t>
    <rPh sb="0" eb="2">
      <t>ゲンバ</t>
    </rPh>
    <rPh sb="2" eb="4">
      <t>ヘイショ</t>
    </rPh>
    <rPh sb="4" eb="5">
      <t>ルイ</t>
    </rPh>
    <rPh sb="5" eb="6">
      <t>ケイ</t>
    </rPh>
    <phoneticPr fontId="3"/>
  </si>
  <si>
    <t>計画</t>
    <rPh sb="0" eb="2">
      <t>ケイカク</t>
    </rPh>
    <phoneticPr fontId="3"/>
  </si>
  <si>
    <t>対象期間</t>
    <rPh sb="0" eb="2">
      <t>タイショウ</t>
    </rPh>
    <rPh sb="2" eb="4">
      <t>キカン</t>
    </rPh>
    <phoneticPr fontId="3"/>
  </si>
  <si>
    <t>日</t>
    <rPh sb="0" eb="1">
      <t>ニチ</t>
    </rPh>
    <phoneticPr fontId="3"/>
  </si>
  <si>
    <t>閉所日数</t>
    <rPh sb="0" eb="2">
      <t>ヘイショ</t>
    </rPh>
    <rPh sb="2" eb="4">
      <t>ニッスウ</t>
    </rPh>
    <phoneticPr fontId="3"/>
  </si>
  <si>
    <t>曜日</t>
    <rPh sb="0" eb="2">
      <t>ヨウビ</t>
    </rPh>
    <phoneticPr fontId="3"/>
  </si>
  <si>
    <t>現場閉所率</t>
    <rPh sb="0" eb="2">
      <t>ゲンバ</t>
    </rPh>
    <rPh sb="2" eb="4">
      <t>ヘイショ</t>
    </rPh>
    <rPh sb="4" eb="5">
      <t>リツ</t>
    </rPh>
    <phoneticPr fontId="3"/>
  </si>
  <si>
    <t>行事</t>
    <rPh sb="0" eb="2">
      <t>ギョウジ</t>
    </rPh>
    <phoneticPr fontId="3"/>
  </si>
  <si>
    <t>実施</t>
    <rPh sb="0" eb="2">
      <t>ジッシ</t>
    </rPh>
    <phoneticPr fontId="3"/>
  </si>
  <si>
    <t>／</t>
  </si>
  <si>
    <t>完全</t>
    <rPh sb="0" eb="2">
      <t>カンゼン</t>
    </rPh>
    <phoneticPr fontId="3"/>
  </si>
  <si>
    <t>完全週休二日</t>
    <rPh sb="0" eb="6">
      <t>カンゼンシュウキュウフツカ</t>
    </rPh>
    <phoneticPr fontId="3"/>
  </si>
  <si>
    <t>工事着手日</t>
    <rPh sb="0" eb="5">
      <t>コウジチャクシュビ</t>
    </rPh>
    <phoneticPr fontId="3"/>
  </si>
  <si>
    <t>○</t>
  </si>
  <si>
    <t>●</t>
  </si>
  <si>
    <t>作業完了日</t>
    <rPh sb="0" eb="4">
      <t>サギョウカンリョウ</t>
    </rPh>
    <rPh sb="4" eb="5">
      <t>ヒ</t>
    </rPh>
    <phoneticPr fontId="9"/>
  </si>
  <si>
    <t>完成届日</t>
    <rPh sb="0" eb="3">
      <t>カンセイトドケ</t>
    </rPh>
    <rPh sb="3" eb="4">
      <t>ヒ</t>
    </rPh>
    <phoneticPr fontId="9"/>
  </si>
  <si>
    <t>対象期間</t>
    <phoneticPr fontId="3"/>
  </si>
  <si>
    <t>※１工事着手日：始期日以降に準備工事（現場事務所の建設・測量等）、工場製作を含む工事における工場製作工に着手した日</t>
    <rPh sb="2" eb="7">
      <t>コウジチャクシュビ</t>
    </rPh>
    <rPh sb="8" eb="9">
      <t>ハジ</t>
    </rPh>
    <rPh sb="9" eb="10">
      <t>キ</t>
    </rPh>
    <rPh sb="30" eb="31">
      <t>トウ</t>
    </rPh>
    <rPh sb="56" eb="57">
      <t>ヒ</t>
    </rPh>
    <phoneticPr fontId="3"/>
  </si>
  <si>
    <t>工事全体の確認</t>
    <rPh sb="0" eb="2">
      <t>コウジ</t>
    </rPh>
    <rPh sb="2" eb="4">
      <t>ゼンタイ</t>
    </rPh>
    <rPh sb="5" eb="7">
      <t>カクニン</t>
    </rPh>
    <phoneticPr fontId="3"/>
  </si>
  <si>
    <t>※２作業完了日：工事施工範囲内で全ての作業（後片付けを含む）が完了した日
　　　　　　　　　  （工事現場事務所は工事施工範囲外に設置するため、ここでいう後片付けの対象に含まない）</t>
    <rPh sb="2" eb="7">
      <t>サギョウカンリョウビ</t>
    </rPh>
    <phoneticPr fontId="3"/>
  </si>
  <si>
    <t>全対象期間</t>
    <rPh sb="0" eb="1">
      <t>ゼン</t>
    </rPh>
    <rPh sb="1" eb="3">
      <t>タイショウ</t>
    </rPh>
    <rPh sb="3" eb="5">
      <t>キカン</t>
    </rPh>
    <phoneticPr fontId="3"/>
  </si>
  <si>
    <t>全現場閉所日数</t>
    <rPh sb="0" eb="1">
      <t>ゼン</t>
    </rPh>
    <rPh sb="1" eb="3">
      <t>ゲンバ</t>
    </rPh>
    <rPh sb="3" eb="5">
      <t>ヘイショ</t>
    </rPh>
    <rPh sb="5" eb="7">
      <t>ニッスウ</t>
    </rPh>
    <phoneticPr fontId="3"/>
  </si>
  <si>
    <t>【算定除外期間】：夏季休暇（8月13日～8月15日）、年末年始（12月29日～翌年1月3日）は算定期間の分母・分子に含めない</t>
    <rPh sb="1" eb="3">
      <t>サンテイ</t>
    </rPh>
    <rPh sb="3" eb="5">
      <t>ジョガイ</t>
    </rPh>
    <rPh sb="5" eb="7">
      <t>キカン</t>
    </rPh>
    <rPh sb="9" eb="11">
      <t>カキ</t>
    </rPh>
    <rPh sb="11" eb="13">
      <t>キュウカ</t>
    </rPh>
    <rPh sb="15" eb="16">
      <t>ガツ</t>
    </rPh>
    <rPh sb="18" eb="19">
      <t>ニチ</t>
    </rPh>
    <rPh sb="21" eb="22">
      <t>ガツ</t>
    </rPh>
    <rPh sb="24" eb="25">
      <t>ニチ</t>
    </rPh>
    <rPh sb="27" eb="31">
      <t>ネンマツネンシ</t>
    </rPh>
    <rPh sb="34" eb="35">
      <t>ガツ</t>
    </rPh>
    <rPh sb="37" eb="38">
      <t>ニチ</t>
    </rPh>
    <rPh sb="39" eb="41">
      <t>ヨクトシ</t>
    </rPh>
    <rPh sb="42" eb="43">
      <t>ガツ</t>
    </rPh>
    <rPh sb="44" eb="45">
      <t>ニチ</t>
    </rPh>
    <rPh sb="47" eb="51">
      <t>サンテイキカン</t>
    </rPh>
    <rPh sb="52" eb="54">
      <t>ブンボ</t>
    </rPh>
    <rPh sb="55" eb="57">
      <t>ブンシ</t>
    </rPh>
    <rPh sb="58" eb="59">
      <t>フク</t>
    </rPh>
    <phoneticPr fontId="3"/>
  </si>
  <si>
    <t>※３工事期間の全ての月において、達成状況を確認し、一度でも達成できない月があれば、４週８休以上（月単位）は「未達成」となり、補正の対象とならない。
　　月によっては、土日を全て閉所しても現場閉所率が28.5％に満たない場合があるが、その月の対象期間の土日日数以上閉所していれば達成とみなす。
※４工事対象期間のうち、一度でも完全週休２日（月～日で２日以上の現場閉所）を達成できなければ、
　　 完全週休２日は「未達成」となり、補正の対象とならない。
　　 なお、工期始期・終期、年末年始、夏季休暇などにより、７日間に満たない期間は完全週休２日の達成判断の対象外とする。</t>
    <rPh sb="2" eb="6">
      <t>コウジキカン</t>
    </rPh>
    <rPh sb="7" eb="8">
      <t>スベ</t>
    </rPh>
    <rPh sb="10" eb="11">
      <t>ツキ</t>
    </rPh>
    <rPh sb="16" eb="20">
      <t>タッセイジョウキョウ</t>
    </rPh>
    <rPh sb="21" eb="23">
      <t>カクニン</t>
    </rPh>
    <rPh sb="25" eb="27">
      <t>イチド</t>
    </rPh>
    <rPh sb="29" eb="31">
      <t>タッセイ</t>
    </rPh>
    <rPh sb="35" eb="36">
      <t>ツキ</t>
    </rPh>
    <rPh sb="42" eb="43">
      <t>シュウ</t>
    </rPh>
    <rPh sb="44" eb="47">
      <t>キュウイジョウ</t>
    </rPh>
    <rPh sb="48" eb="51">
      <t>ツキタンイ</t>
    </rPh>
    <rPh sb="54" eb="57">
      <t>ミタッセイ</t>
    </rPh>
    <rPh sb="62" eb="64">
      <t>ホセイ</t>
    </rPh>
    <rPh sb="65" eb="67">
      <t>タイショウ</t>
    </rPh>
    <rPh sb="76" eb="77">
      <t>ツキ</t>
    </rPh>
    <rPh sb="83" eb="85">
      <t>ドニチ</t>
    </rPh>
    <rPh sb="86" eb="87">
      <t>スベ</t>
    </rPh>
    <rPh sb="88" eb="90">
      <t>ヘイショ</t>
    </rPh>
    <rPh sb="93" eb="98">
      <t>ゲンバヘイショリツ</t>
    </rPh>
    <rPh sb="105" eb="106">
      <t>ミ</t>
    </rPh>
    <rPh sb="109" eb="111">
      <t>バアイ</t>
    </rPh>
    <rPh sb="118" eb="119">
      <t>ツキ</t>
    </rPh>
    <rPh sb="120" eb="124">
      <t>タイショウキカン</t>
    </rPh>
    <rPh sb="125" eb="127">
      <t>ドニチ</t>
    </rPh>
    <rPh sb="127" eb="129">
      <t>ニッスウ</t>
    </rPh>
    <rPh sb="129" eb="131">
      <t>イジョウ</t>
    </rPh>
    <rPh sb="131" eb="133">
      <t>ヘイショ</t>
    </rPh>
    <rPh sb="138" eb="140">
      <t>タッセイ</t>
    </rPh>
    <phoneticPr fontId="3"/>
  </si>
  <si>
    <t>※必要に応じて各月の完全週休2日（月～日）の達成判定の行を修正してください。（曜日に合わせて修正）</t>
    <rPh sb="1" eb="3">
      <t>ヒツヨウ</t>
    </rPh>
    <rPh sb="4" eb="5">
      <t>オウ</t>
    </rPh>
    <rPh sb="7" eb="8">
      <t>カク</t>
    </rPh>
    <rPh sb="8" eb="9">
      <t>ツキ</t>
    </rPh>
    <rPh sb="10" eb="14">
      <t>カンゼンシュウキュウ</t>
    </rPh>
    <rPh sb="15" eb="16">
      <t>ヒ</t>
    </rPh>
    <rPh sb="17" eb="18">
      <t>ゲツ</t>
    </rPh>
    <rPh sb="19" eb="20">
      <t>ニチ</t>
    </rPh>
    <rPh sb="22" eb="24">
      <t>タッセイ</t>
    </rPh>
    <rPh sb="24" eb="26">
      <t>ハンテイ</t>
    </rPh>
    <rPh sb="27" eb="28">
      <t>ギョウ</t>
    </rPh>
    <rPh sb="29" eb="31">
      <t>シュウセイ</t>
    </rPh>
    <rPh sb="39" eb="41">
      <t>ヨウビ</t>
    </rPh>
    <rPh sb="42" eb="43">
      <t>ア</t>
    </rPh>
    <rPh sb="46" eb="48">
      <t>シュウセイ</t>
    </rPh>
    <phoneticPr fontId="9"/>
  </si>
  <si>
    <t>算定除外期間以外の祝日（ＧＷ含む）は、算定期間（分母）の対象＝現場閉所の場合は分子にカウントして現場閉所率を算定</t>
    <rPh sb="0" eb="6">
      <t>サンテイジョガイキカン</t>
    </rPh>
    <rPh sb="6" eb="8">
      <t>イガイ</t>
    </rPh>
    <rPh sb="9" eb="11">
      <t>シュクジツ</t>
    </rPh>
    <rPh sb="14" eb="15">
      <t>フク</t>
    </rPh>
    <rPh sb="19" eb="23">
      <t>サンテイキカン</t>
    </rPh>
    <rPh sb="24" eb="26">
      <t>ブンボ</t>
    </rPh>
    <rPh sb="28" eb="30">
      <t>タイショウ</t>
    </rPh>
    <rPh sb="31" eb="35">
      <t>ゲンバヘイショ</t>
    </rPh>
    <rPh sb="36" eb="38">
      <t>バアイ</t>
    </rPh>
    <rPh sb="39" eb="41">
      <t>ブンシ</t>
    </rPh>
    <rPh sb="48" eb="53">
      <t>ゲンバヘイショリツ</t>
    </rPh>
    <rPh sb="54" eb="56">
      <t>サンテイ</t>
    </rPh>
    <phoneticPr fontId="3"/>
  </si>
  <si>
    <t>工事名</t>
    <rPh sb="0" eb="3">
      <t>コウジメイ</t>
    </rPh>
    <phoneticPr fontId="3"/>
  </si>
  <si>
    <t>期   間：令和　　年　　月　　日　～　令和　　年　　月　　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</si>
</sst>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yyyy/m/d;@"/>
    <numFmt numFmtId="177" formatCode="0_);[Red]\(0\)"/>
    <numFmt numFmtId="178" formatCode="d"/>
    <numFmt numFmtId="179" formatCode="0_ "/>
    <numFmt numFmtId="180" formatCode="m"/>
    <numFmt numFmtId="181" formatCode="0.0%"/>
  </numFmts>
  <fonts count="26">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sz val="6"/>
      <name val="游ゴシック"/>
      <family val="2"/>
      <charset val="128"/>
      <scheme val="minor"/>
    </font>
    <font>
      <sz val="20"/>
      <color theme="1"/>
      <name val="游ゴシック"/>
      <family val="2"/>
      <charset val="128"/>
      <scheme val="minor"/>
    </font>
    <font>
      <sz val="14"/>
      <color theme="1"/>
      <name val="游ゴシック"/>
      <family val="2"/>
      <charset val="128"/>
      <scheme val="minor"/>
    </font>
    <font>
      <sz val="14"/>
      <color theme="1"/>
      <name val="游ゴシック"/>
      <family val="3"/>
      <charset val="128"/>
      <scheme val="minor"/>
    </font>
    <font>
      <sz val="11"/>
      <name val="游ゴシック"/>
      <family val="2"/>
      <charset val="128"/>
      <scheme val="minor"/>
    </font>
    <font>
      <u/>
      <sz val="11"/>
      <color indexed="12"/>
      <name val="ＭＳ Ｐゴシック"/>
      <family val="3"/>
      <charset val="128"/>
    </font>
    <font>
      <sz val="6"/>
      <name val="ＭＳ Ｐゴシック"/>
      <family val="3"/>
      <charset val="128"/>
    </font>
    <font>
      <sz val="11"/>
      <color theme="1"/>
      <name val="游ゴシック"/>
      <family val="3"/>
      <charset val="128"/>
      <scheme val="minor"/>
    </font>
    <font>
      <sz val="11"/>
      <color rgb="FFFF0000"/>
      <name val="HGｺﾞｼｯｸM"/>
      <family val="3"/>
      <charset val="128"/>
    </font>
    <font>
      <sz val="11"/>
      <name val="游ゴシック"/>
      <family val="3"/>
      <charset val="128"/>
      <scheme val="minor"/>
    </font>
    <font>
      <sz val="11"/>
      <name val="ＭＳ Ｐゴシック"/>
      <family val="3"/>
      <charset val="128"/>
    </font>
    <font>
      <b/>
      <sz val="10.5"/>
      <color rgb="FFFF0000"/>
      <name val="游ゴシック"/>
      <family val="3"/>
      <charset val="128"/>
      <scheme val="minor"/>
    </font>
    <font>
      <sz val="11"/>
      <color rgb="FFFF0000"/>
      <name val="游ゴシック"/>
      <family val="3"/>
      <charset val="128"/>
      <scheme val="minor"/>
    </font>
    <font>
      <sz val="11"/>
      <color theme="0" tint="-0.34998626667073579"/>
      <name val="游ゴシック"/>
      <family val="2"/>
      <charset val="128"/>
      <scheme val="minor"/>
    </font>
    <font>
      <sz val="11"/>
      <color theme="0" tint="-0.14999847407452621"/>
      <name val="游ゴシック"/>
      <family val="2"/>
      <charset val="128"/>
      <scheme val="minor"/>
    </font>
    <font>
      <b/>
      <sz val="12"/>
      <color theme="1"/>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0.5"/>
      <color theme="1"/>
      <name val="游ゴシック"/>
      <family val="3"/>
      <charset val="128"/>
      <scheme val="minor"/>
    </font>
    <font>
      <b/>
      <sz val="11"/>
      <name val="游ゴシック"/>
      <family val="3"/>
      <charset val="128"/>
      <scheme val="minor"/>
    </font>
    <font>
      <b/>
      <sz val="10"/>
      <color rgb="FFFF0000"/>
      <name val="游ゴシック"/>
      <family val="3"/>
      <charset val="128"/>
      <scheme val="minor"/>
    </font>
    <font>
      <b/>
      <sz val="9"/>
      <color indexed="10"/>
      <name val="MS P ゴシック"/>
      <family val="3"/>
      <charset val="128"/>
    </font>
    <font>
      <b/>
      <sz val="9"/>
      <color indexed="81"/>
      <name val="MS P ゴシック"/>
      <family val="3"/>
      <charset val="128"/>
    </font>
  </fonts>
  <fills count="9">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rgb="FFFFFF00"/>
        <bgColor indexed="64"/>
      </patternFill>
    </fill>
    <fill>
      <patternFill patternType="solid">
        <fgColor theme="4" tint="0.79998168889431442"/>
        <bgColor indexed="64"/>
      </patternFill>
    </fill>
    <fill>
      <patternFill patternType="solid">
        <fgColor rgb="FFFFC000"/>
        <bgColor indexed="64"/>
      </patternFill>
    </fill>
    <fill>
      <patternFill patternType="solid">
        <fgColor rgb="FF66CCFF"/>
        <bgColor indexed="64"/>
      </patternFill>
    </fill>
    <fill>
      <patternFill patternType="solid">
        <fgColor rgb="FF7CD7F4"/>
        <bgColor indexed="64"/>
      </patternFill>
    </fill>
  </fills>
  <borders count="5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6">
    <xf numFmtId="0" fontId="0" fillId="0" borderId="0">
      <alignment vertical="center"/>
    </xf>
    <xf numFmtId="0" fontId="1" fillId="0" borderId="0">
      <alignment vertical="center"/>
    </xf>
    <xf numFmtId="0" fontId="8" fillId="0" borderId="0" applyNumberFormat="0" applyFill="0" applyBorder="0" applyAlignment="0" applyProtection="0">
      <alignment vertical="top"/>
      <protection locked="0"/>
    </xf>
    <xf numFmtId="0" fontId="13" fillId="0" borderId="0"/>
    <xf numFmtId="9" fontId="1" fillId="0" borderId="0" applyFont="0" applyFill="0" applyBorder="0" applyAlignment="0" applyProtection="0">
      <alignment vertical="center"/>
    </xf>
    <xf numFmtId="9" fontId="13" fillId="0" borderId="0" applyFont="0" applyFill="0" applyBorder="0" applyAlignment="0" applyProtection="0">
      <alignment vertical="center"/>
    </xf>
  </cellStyleXfs>
  <cellXfs count="170">
    <xf numFmtId="0" fontId="0" fillId="0" borderId="0" xfId="0">
      <alignment vertical="center"/>
    </xf>
    <xf numFmtId="0" fontId="1" fillId="2" borderId="0" xfId="1" applyFill="1">
      <alignment vertical="center"/>
    </xf>
    <xf numFmtId="0" fontId="4" fillId="0" borderId="0" xfId="1" applyFont="1" applyAlignment="1">
      <alignment horizontal="left" vertical="center"/>
    </xf>
    <xf numFmtId="0" fontId="1" fillId="0" borderId="0" xfId="1">
      <alignment vertical="center"/>
    </xf>
    <xf numFmtId="0" fontId="4" fillId="0" borderId="0" xfId="1" applyFont="1">
      <alignment vertical="center"/>
    </xf>
    <xf numFmtId="0" fontId="5" fillId="0" borderId="0" xfId="1" applyFont="1">
      <alignment vertical="center"/>
    </xf>
    <xf numFmtId="0" fontId="6" fillId="0" borderId="0" xfId="1" applyFont="1">
      <alignment vertical="center"/>
    </xf>
    <xf numFmtId="0" fontId="7" fillId="0" borderId="0" xfId="1" applyFont="1" applyAlignment="1">
      <alignment vertical="top" wrapText="1"/>
    </xf>
    <xf numFmtId="0" fontId="1" fillId="3" borderId="1" xfId="1" applyFill="1" applyBorder="1">
      <alignment vertical="center"/>
    </xf>
    <xf numFmtId="0" fontId="1" fillId="3" borderId="2" xfId="1" applyFill="1" applyBorder="1">
      <alignment vertical="center"/>
    </xf>
    <xf numFmtId="0" fontId="1" fillId="3" borderId="3" xfId="1" applyFill="1" applyBorder="1">
      <alignment vertical="center"/>
    </xf>
    <xf numFmtId="0" fontId="10" fillId="0" borderId="0" xfId="1" applyFont="1">
      <alignment vertical="center"/>
    </xf>
    <xf numFmtId="176" fontId="11" fillId="0" borderId="0" xfId="1" applyNumberFormat="1" applyFont="1" applyProtection="1">
      <alignment vertical="center"/>
      <protection locked="0"/>
    </xf>
    <xf numFmtId="0" fontId="13" fillId="2" borderId="0" xfId="3" applyFill="1" applyAlignment="1">
      <alignment vertical="center"/>
    </xf>
    <xf numFmtId="0" fontId="1" fillId="3" borderId="7" xfId="1" applyFill="1" applyBorder="1">
      <alignment vertical="center"/>
    </xf>
    <xf numFmtId="0" fontId="1" fillId="3" borderId="0" xfId="1" applyFill="1">
      <alignment vertical="center"/>
    </xf>
    <xf numFmtId="0" fontId="1" fillId="3" borderId="8" xfId="1" applyFill="1" applyBorder="1">
      <alignment vertical="center"/>
    </xf>
    <xf numFmtId="0" fontId="1" fillId="3" borderId="9" xfId="1" applyFill="1" applyBorder="1" applyAlignment="1">
      <alignment horizontal="center" vertical="center"/>
    </xf>
    <xf numFmtId="0" fontId="14" fillId="0" borderId="0" xfId="1" applyFont="1" applyAlignment="1">
      <alignment vertical="top" wrapText="1"/>
    </xf>
    <xf numFmtId="0" fontId="15" fillId="3" borderId="8" xfId="1" applyFont="1" applyFill="1" applyBorder="1">
      <alignment vertical="center"/>
    </xf>
    <xf numFmtId="0" fontId="15" fillId="0" borderId="0" xfId="1" applyFont="1">
      <alignment vertical="center"/>
    </xf>
    <xf numFmtId="0" fontId="7" fillId="0" borderId="0" xfId="1" applyFont="1" applyAlignment="1">
      <alignment vertical="top"/>
    </xf>
    <xf numFmtId="0" fontId="12" fillId="0" borderId="0" xfId="1" applyFont="1" applyAlignment="1">
      <alignment vertical="top" wrapText="1"/>
    </xf>
    <xf numFmtId="0" fontId="1" fillId="3" borderId="10" xfId="1" applyFill="1" applyBorder="1">
      <alignment vertical="center"/>
    </xf>
    <xf numFmtId="0" fontId="1" fillId="3" borderId="11" xfId="1" applyFill="1" applyBorder="1" applyAlignment="1">
      <alignment horizontal="center" vertical="center"/>
    </xf>
    <xf numFmtId="0" fontId="1" fillId="3" borderId="11" xfId="1" applyFill="1" applyBorder="1">
      <alignment vertical="center"/>
    </xf>
    <xf numFmtId="0" fontId="15" fillId="3" borderId="12" xfId="1" applyFont="1" applyFill="1" applyBorder="1">
      <alignment vertical="center"/>
    </xf>
    <xf numFmtId="0" fontId="16" fillId="4" borderId="0" xfId="1" applyFont="1" applyFill="1">
      <alignment vertical="center"/>
    </xf>
    <xf numFmtId="0" fontId="1" fillId="0" borderId="0" xfId="1" applyAlignment="1">
      <alignment horizontal="center" vertical="center"/>
    </xf>
    <xf numFmtId="14" fontId="1" fillId="0" borderId="0" xfId="1" applyNumberFormat="1">
      <alignment vertical="center"/>
    </xf>
    <xf numFmtId="0" fontId="2" fillId="0" borderId="0" xfId="1" applyFont="1">
      <alignment vertical="center"/>
    </xf>
    <xf numFmtId="0" fontId="12" fillId="0" borderId="0" xfId="1" applyFont="1">
      <alignment vertical="center"/>
    </xf>
    <xf numFmtId="177" fontId="10" fillId="0" borderId="11" xfId="1" applyNumberFormat="1" applyFont="1" applyBorder="1" applyAlignment="1">
      <alignment horizontal="right"/>
    </xf>
    <xf numFmtId="178" fontId="15" fillId="0" borderId="0" xfId="1" applyNumberFormat="1" applyFont="1">
      <alignment vertical="center"/>
    </xf>
    <xf numFmtId="0" fontId="17" fillId="2" borderId="0" xfId="1" applyFont="1" applyFill="1" applyAlignment="1">
      <alignment horizontal="left" vertical="center"/>
    </xf>
    <xf numFmtId="176" fontId="1" fillId="0" borderId="0" xfId="1" applyNumberFormat="1">
      <alignment vertical="center"/>
    </xf>
    <xf numFmtId="0" fontId="1" fillId="0" borderId="13" xfId="1" applyBorder="1" applyAlignment="1">
      <alignment horizontal="center" vertical="center"/>
    </xf>
    <xf numFmtId="0" fontId="10" fillId="0" borderId="9" xfId="1" applyFont="1" applyBorder="1">
      <alignment vertical="center"/>
    </xf>
    <xf numFmtId="177" fontId="10" fillId="0" borderId="9" xfId="1" applyNumberFormat="1" applyFont="1" applyBorder="1" applyAlignment="1">
      <alignment horizontal="right" vertical="center"/>
    </xf>
    <xf numFmtId="0" fontId="1" fillId="0" borderId="20" xfId="1" applyBorder="1" applyAlignment="1">
      <alignment horizontal="center" vertical="center"/>
    </xf>
    <xf numFmtId="178" fontId="13" fillId="0" borderId="9" xfId="3" applyNumberFormat="1" applyBorder="1" applyAlignment="1">
      <alignment horizontal="center" vertical="center"/>
    </xf>
    <xf numFmtId="178" fontId="1" fillId="0" borderId="9" xfId="1" applyNumberFormat="1" applyBorder="1" applyAlignment="1">
      <alignment horizontal="center" vertical="center"/>
    </xf>
    <xf numFmtId="178" fontId="1" fillId="2" borderId="9" xfId="1" applyNumberFormat="1" applyFill="1" applyBorder="1" applyAlignment="1">
      <alignment horizontal="center" vertical="center"/>
    </xf>
    <xf numFmtId="179" fontId="10" fillId="0" borderId="9" xfId="1" applyNumberFormat="1" applyFont="1" applyBorder="1" applyAlignment="1">
      <alignment horizontal="right" vertical="center"/>
    </xf>
    <xf numFmtId="180" fontId="1" fillId="0" borderId="0" xfId="1" applyNumberFormat="1">
      <alignment vertical="center"/>
    </xf>
    <xf numFmtId="178" fontId="1" fillId="2" borderId="4" xfId="1" applyNumberFormat="1" applyFill="1" applyBorder="1" applyAlignment="1">
      <alignment horizontal="center" vertical="center"/>
    </xf>
    <xf numFmtId="0" fontId="13" fillId="0" borderId="9" xfId="3" applyBorder="1" applyAlignment="1">
      <alignment horizontal="center" vertical="center"/>
    </xf>
    <xf numFmtId="0" fontId="1" fillId="0" borderId="9" xfId="1" applyBorder="1" applyAlignment="1">
      <alignment horizontal="center" vertical="center"/>
    </xf>
    <xf numFmtId="0" fontId="1" fillId="2" borderId="4" xfId="1" applyFill="1" applyBorder="1" applyAlignment="1">
      <alignment horizontal="center" vertical="center"/>
    </xf>
    <xf numFmtId="0" fontId="1" fillId="2" borderId="9" xfId="1" applyFill="1" applyBorder="1" applyAlignment="1">
      <alignment horizontal="center" vertical="center"/>
    </xf>
    <xf numFmtId="181" fontId="10" fillId="3" borderId="9" xfId="4" applyNumberFormat="1" applyFont="1" applyFill="1" applyBorder="1" applyAlignment="1">
      <alignment horizontal="right" vertical="center"/>
    </xf>
    <xf numFmtId="0" fontId="10" fillId="0" borderId="23" xfId="1" applyFont="1" applyBorder="1" applyAlignment="1">
      <alignment horizontal="center" vertical="center" shrinkToFit="1"/>
    </xf>
    <xf numFmtId="0" fontId="17" fillId="2" borderId="0" xfId="1" applyFont="1" applyFill="1" applyAlignment="1">
      <alignment horizontal="left" vertical="center" shrinkToFit="1"/>
    </xf>
    <xf numFmtId="0" fontId="1" fillId="0" borderId="0" xfId="1" applyAlignment="1">
      <alignment vertical="center" textRotation="255" shrinkToFit="1"/>
    </xf>
    <xf numFmtId="0" fontId="1" fillId="0" borderId="20" xfId="1" applyBorder="1" applyAlignment="1">
      <alignment horizontal="center" vertical="center" textRotation="255" shrinkToFit="1"/>
    </xf>
    <xf numFmtId="0" fontId="13" fillId="0" borderId="9" xfId="3" applyBorder="1" applyAlignment="1">
      <alignment vertical="center" textRotation="255" shrinkToFit="1"/>
    </xf>
    <xf numFmtId="0" fontId="1" fillId="0" borderId="9" xfId="1" applyBorder="1" applyAlignment="1">
      <alignment vertical="center" textRotation="255" shrinkToFit="1"/>
    </xf>
    <xf numFmtId="0" fontId="1" fillId="0" borderId="9" xfId="1" applyBorder="1" applyAlignment="1">
      <alignment vertical="top" textRotation="255" shrinkToFit="1"/>
    </xf>
    <xf numFmtId="0" fontId="19" fillId="0" borderId="9" xfId="1" applyFont="1" applyBorder="1" applyAlignment="1">
      <alignment vertical="center" textRotation="255" shrinkToFit="1"/>
    </xf>
    <xf numFmtId="0" fontId="1" fillId="2" borderId="4" xfId="1" applyFill="1" applyBorder="1" applyAlignment="1">
      <alignment vertical="center" textRotation="255" shrinkToFit="1"/>
    </xf>
    <xf numFmtId="0" fontId="1" fillId="2" borderId="9" xfId="1" applyFill="1" applyBorder="1" applyAlignment="1">
      <alignment vertical="center" textRotation="255" shrinkToFit="1"/>
    </xf>
    <xf numFmtId="0" fontId="10" fillId="0" borderId="6" xfId="1" applyFont="1" applyBorder="1" applyAlignment="1"/>
    <xf numFmtId="177" fontId="10" fillId="0" borderId="9" xfId="1" applyNumberFormat="1" applyFont="1" applyBorder="1" applyAlignment="1">
      <alignment horizontal="right"/>
    </xf>
    <xf numFmtId="0" fontId="1" fillId="0" borderId="0" xfId="1" applyAlignment="1">
      <alignment shrinkToFit="1"/>
    </xf>
    <xf numFmtId="0" fontId="1" fillId="2" borderId="0" xfId="1" applyFill="1" applyAlignment="1">
      <alignment vertical="center" textRotation="255" shrinkToFit="1"/>
    </xf>
    <xf numFmtId="0" fontId="1" fillId="5" borderId="6" xfId="1" applyFill="1" applyBorder="1" applyAlignment="1">
      <alignment horizontal="center" vertical="center"/>
    </xf>
    <xf numFmtId="0" fontId="1" fillId="6" borderId="27" xfId="1" applyFill="1" applyBorder="1" applyAlignment="1">
      <alignment horizontal="center" vertical="center"/>
    </xf>
    <xf numFmtId="0" fontId="10" fillId="0" borderId="6" xfId="1" applyFont="1" applyBorder="1">
      <alignment vertical="center"/>
    </xf>
    <xf numFmtId="0" fontId="1" fillId="2" borderId="0" xfId="1" applyFill="1" applyAlignment="1">
      <alignment horizontal="center" vertical="center"/>
    </xf>
    <xf numFmtId="0" fontId="1" fillId="5" borderId="20" xfId="1" applyFill="1" applyBorder="1" applyAlignment="1">
      <alignment horizontal="center" vertical="center"/>
    </xf>
    <xf numFmtId="0" fontId="1" fillId="0" borderId="29" xfId="1" applyBorder="1" applyAlignment="1">
      <alignment horizontal="center" vertical="center"/>
    </xf>
    <xf numFmtId="0" fontId="1" fillId="0" borderId="25" xfId="1" applyBorder="1" applyAlignment="1">
      <alignment horizontal="center" vertical="center"/>
    </xf>
    <xf numFmtId="0" fontId="1" fillId="2" borderId="1" xfId="1" applyFill="1" applyBorder="1" applyAlignment="1">
      <alignment horizontal="center" vertical="center"/>
    </xf>
    <xf numFmtId="0" fontId="1" fillId="2" borderId="25" xfId="1" applyFill="1" applyBorder="1" applyAlignment="1">
      <alignment horizontal="center" vertical="center"/>
    </xf>
    <xf numFmtId="0" fontId="1" fillId="5" borderId="3" xfId="1" applyFill="1" applyBorder="1" applyAlignment="1">
      <alignment horizontal="center" vertical="center"/>
    </xf>
    <xf numFmtId="0" fontId="1" fillId="6" borderId="30" xfId="1" applyFill="1" applyBorder="1" applyAlignment="1">
      <alignment horizontal="center" vertical="center"/>
    </xf>
    <xf numFmtId="0" fontId="1" fillId="5" borderId="29" xfId="1" applyFill="1" applyBorder="1" applyAlignment="1">
      <alignment horizontal="center" vertical="center"/>
    </xf>
    <xf numFmtId="0" fontId="13" fillId="0" borderId="31" xfId="3" applyBorder="1" applyAlignment="1">
      <alignment horizontal="center" vertical="center"/>
    </xf>
    <xf numFmtId="0" fontId="13" fillId="5" borderId="35" xfId="3" applyFill="1" applyBorder="1" applyAlignment="1">
      <alignment horizontal="center" vertical="center"/>
    </xf>
    <xf numFmtId="0" fontId="13" fillId="6" borderId="36" xfId="3" applyFill="1" applyBorder="1" applyAlignment="1">
      <alignment horizontal="center" vertical="center"/>
    </xf>
    <xf numFmtId="0" fontId="10" fillId="0" borderId="9" xfId="3" applyFont="1" applyBorder="1" applyAlignment="1">
      <alignment vertical="center"/>
    </xf>
    <xf numFmtId="9" fontId="10" fillId="3" borderId="9" xfId="5" applyFont="1" applyFill="1" applyBorder="1" applyAlignment="1">
      <alignment horizontal="right" vertical="center"/>
    </xf>
    <xf numFmtId="0" fontId="10" fillId="0" borderId="0" xfId="1" applyFont="1" applyAlignment="1">
      <alignment horizontal="center" vertical="center" shrinkToFit="1"/>
    </xf>
    <xf numFmtId="0" fontId="13" fillId="5" borderId="31" xfId="3" applyFill="1" applyBorder="1" applyAlignment="1">
      <alignment horizontal="center" vertical="center"/>
    </xf>
    <xf numFmtId="178" fontId="1" fillId="0" borderId="4" xfId="1" applyNumberFormat="1" applyBorder="1" applyAlignment="1">
      <alignment horizontal="center" vertical="center"/>
    </xf>
    <xf numFmtId="0" fontId="1" fillId="0" borderId="4" xfId="1" applyBorder="1" applyAlignment="1">
      <alignment horizontal="center" vertical="center"/>
    </xf>
    <xf numFmtId="0" fontId="1" fillId="0" borderId="4" xfId="1" applyBorder="1" applyAlignment="1">
      <alignment vertical="center" textRotation="255" shrinkToFit="1"/>
    </xf>
    <xf numFmtId="0" fontId="10" fillId="0" borderId="9" xfId="1" applyFont="1" applyBorder="1" applyAlignment="1"/>
    <xf numFmtId="0" fontId="19" fillId="4" borderId="9" xfId="3" applyFont="1" applyFill="1" applyBorder="1" applyAlignment="1">
      <alignment vertical="center" textRotation="255" shrinkToFit="1"/>
    </xf>
    <xf numFmtId="0" fontId="13" fillId="5" borderId="20" xfId="3" applyFill="1" applyBorder="1" applyAlignment="1">
      <alignment horizontal="center" vertical="center"/>
    </xf>
    <xf numFmtId="0" fontId="13" fillId="6" borderId="27" xfId="3" applyFill="1" applyBorder="1" applyAlignment="1">
      <alignment horizontal="center" vertical="center"/>
    </xf>
    <xf numFmtId="0" fontId="13" fillId="5" borderId="29" xfId="3" applyFill="1" applyBorder="1" applyAlignment="1">
      <alignment horizontal="center" vertical="center"/>
    </xf>
    <xf numFmtId="0" fontId="13" fillId="6" borderId="30" xfId="3" applyFill="1" applyBorder="1" applyAlignment="1">
      <alignment horizontal="center" vertical="center"/>
    </xf>
    <xf numFmtId="0" fontId="1" fillId="0" borderId="1" xfId="1" applyBorder="1" applyAlignment="1">
      <alignment horizontal="center" vertical="center"/>
    </xf>
    <xf numFmtId="0" fontId="13" fillId="0" borderId="35" xfId="3" applyBorder="1" applyAlignment="1">
      <alignment horizontal="center" vertical="center"/>
    </xf>
    <xf numFmtId="0" fontId="1" fillId="0" borderId="40" xfId="1" applyBorder="1">
      <alignment vertical="center"/>
    </xf>
    <xf numFmtId="178" fontId="1" fillId="7" borderId="9" xfId="1" applyNumberFormat="1" applyFill="1" applyBorder="1" applyAlignment="1">
      <alignment horizontal="center" vertical="center"/>
    </xf>
    <xf numFmtId="0" fontId="1" fillId="7" borderId="9" xfId="1" applyFill="1" applyBorder="1" applyAlignment="1">
      <alignment horizontal="center" vertical="center"/>
    </xf>
    <xf numFmtId="0" fontId="1" fillId="7" borderId="9" xfId="1" applyFill="1" applyBorder="1" applyAlignment="1">
      <alignment vertical="center" textRotation="255" shrinkToFit="1"/>
    </xf>
    <xf numFmtId="0" fontId="1" fillId="7" borderId="25" xfId="1" applyFill="1" applyBorder="1" applyAlignment="1">
      <alignment horizontal="center" vertical="center"/>
    </xf>
    <xf numFmtId="178" fontId="1" fillId="0" borderId="0" xfId="1" applyNumberFormat="1">
      <alignment vertical="center"/>
    </xf>
    <xf numFmtId="0" fontId="13" fillId="0" borderId="32" xfId="3" applyBorder="1" applyAlignment="1">
      <alignment horizontal="center" vertical="center"/>
    </xf>
    <xf numFmtId="178" fontId="1" fillId="7" borderId="4" xfId="1" applyNumberFormat="1" applyFill="1" applyBorder="1" applyAlignment="1">
      <alignment horizontal="center" vertical="center"/>
    </xf>
    <xf numFmtId="0" fontId="1" fillId="7" borderId="4" xfId="1" applyFill="1" applyBorder="1" applyAlignment="1">
      <alignment horizontal="center" vertical="center"/>
    </xf>
    <xf numFmtId="0" fontId="1" fillId="7" borderId="4" xfId="1" applyFill="1" applyBorder="1" applyAlignment="1">
      <alignment vertical="center" textRotation="255" shrinkToFit="1"/>
    </xf>
    <xf numFmtId="178" fontId="13" fillId="7" borderId="9" xfId="3" applyNumberFormat="1" applyFill="1" applyBorder="1" applyAlignment="1">
      <alignment horizontal="center" vertical="center"/>
    </xf>
    <xf numFmtId="0" fontId="13" fillId="7" borderId="9" xfId="3" applyFill="1" applyBorder="1" applyAlignment="1">
      <alignment horizontal="center" vertical="center"/>
    </xf>
    <xf numFmtId="0" fontId="19" fillId="4" borderId="9" xfId="1" applyFont="1" applyFill="1" applyBorder="1" applyAlignment="1">
      <alignment vertical="center" textRotation="255" shrinkToFit="1"/>
    </xf>
    <xf numFmtId="0" fontId="20" fillId="4" borderId="9" xfId="1" applyFont="1" applyFill="1" applyBorder="1" applyAlignment="1">
      <alignment vertical="center" textRotation="255" shrinkToFit="1"/>
    </xf>
    <xf numFmtId="0" fontId="1" fillId="0" borderId="41" xfId="1" applyBorder="1" applyAlignment="1">
      <alignment horizontal="center" vertical="center"/>
    </xf>
    <xf numFmtId="0" fontId="16" fillId="2" borderId="0" xfId="1" applyFont="1" applyFill="1" applyAlignment="1">
      <alignment horizontal="left" vertical="center"/>
    </xf>
    <xf numFmtId="0" fontId="17" fillId="2" borderId="0" xfId="1" applyFont="1" applyFill="1">
      <alignment vertical="center"/>
    </xf>
    <xf numFmtId="0" fontId="14" fillId="0" borderId="0" xfId="1" applyFont="1">
      <alignment vertical="center"/>
    </xf>
    <xf numFmtId="0" fontId="21" fillId="0" borderId="0" xfId="1" applyFont="1">
      <alignment vertical="center"/>
    </xf>
    <xf numFmtId="0" fontId="21" fillId="0" borderId="42" xfId="1" applyFont="1" applyBorder="1">
      <alignment vertical="center"/>
    </xf>
    <xf numFmtId="0" fontId="1" fillId="0" borderId="43" xfId="1" applyBorder="1">
      <alignment vertical="center"/>
    </xf>
    <xf numFmtId="0" fontId="1" fillId="0" borderId="44" xfId="1" applyBorder="1">
      <alignment vertical="center"/>
    </xf>
    <xf numFmtId="0" fontId="14" fillId="0" borderId="0" xfId="3" applyFont="1" applyAlignment="1">
      <alignment vertical="center"/>
    </xf>
    <xf numFmtId="0" fontId="14" fillId="0" borderId="0" xfId="3" applyFont="1" applyAlignment="1">
      <alignment vertical="top" wrapText="1"/>
    </xf>
    <xf numFmtId="0" fontId="14" fillId="0" borderId="45" xfId="1" applyFont="1" applyBorder="1" applyAlignment="1">
      <alignment vertical="top" wrapText="1"/>
    </xf>
    <xf numFmtId="0" fontId="1" fillId="0" borderId="46" xfId="1" applyBorder="1">
      <alignment vertical="center"/>
    </xf>
    <xf numFmtId="0" fontId="1" fillId="0" borderId="9" xfId="1" applyBorder="1" applyAlignment="1">
      <alignment vertical="center" shrinkToFit="1"/>
    </xf>
    <xf numFmtId="177" fontId="1" fillId="0" borderId="9" xfId="1" applyNumberFormat="1" applyBorder="1">
      <alignment vertical="center"/>
    </xf>
    <xf numFmtId="0" fontId="1" fillId="0" borderId="45" xfId="1" applyBorder="1">
      <alignment vertical="center"/>
    </xf>
    <xf numFmtId="0" fontId="22" fillId="8" borderId="0" xfId="3" applyFont="1" applyFill="1" applyAlignment="1">
      <alignment vertical="center"/>
    </xf>
    <xf numFmtId="0" fontId="19" fillId="0" borderId="45" xfId="1" applyFont="1" applyBorder="1">
      <alignment vertical="center"/>
    </xf>
    <xf numFmtId="0" fontId="10" fillId="0" borderId="9" xfId="1" applyFont="1" applyBorder="1" applyAlignment="1">
      <alignment vertical="center" shrinkToFit="1"/>
    </xf>
    <xf numFmtId="0" fontId="10" fillId="0" borderId="9" xfId="1" applyFont="1" applyBorder="1" applyAlignment="1">
      <alignment horizontal="center" vertical="center" shrinkToFit="1"/>
    </xf>
    <xf numFmtId="0" fontId="19" fillId="0" borderId="45" xfId="1" applyFont="1" applyBorder="1" applyAlignment="1">
      <alignment horizontal="left" vertical="center"/>
    </xf>
    <xf numFmtId="0" fontId="1" fillId="0" borderId="47" xfId="1" applyBorder="1">
      <alignment vertical="center"/>
    </xf>
    <xf numFmtId="0" fontId="1" fillId="0" borderId="48" xfId="1" applyBorder="1">
      <alignment vertical="center"/>
    </xf>
    <xf numFmtId="0" fontId="1" fillId="0" borderId="49" xfId="1" applyBorder="1">
      <alignment vertical="center"/>
    </xf>
    <xf numFmtId="0" fontId="19" fillId="0" borderId="0" xfId="1" applyFont="1">
      <alignment vertical="center"/>
    </xf>
    <xf numFmtId="0" fontId="22" fillId="0" borderId="0" xfId="1" applyFont="1">
      <alignment vertical="center"/>
    </xf>
    <xf numFmtId="0" fontId="22" fillId="2" borderId="0" xfId="3" applyFont="1" applyFill="1" applyAlignment="1">
      <alignment vertical="center"/>
    </xf>
    <xf numFmtId="0" fontId="1" fillId="0" borderId="9" xfId="1" applyBorder="1" applyAlignment="1">
      <alignment horizontal="center" vertical="center"/>
    </xf>
    <xf numFmtId="0" fontId="23" fillId="0" borderId="0" xfId="3" applyFont="1" applyAlignment="1">
      <alignment horizontal="left" vertical="top" wrapText="1"/>
    </xf>
    <xf numFmtId="0" fontId="13" fillId="0" borderId="32" xfId="3" applyBorder="1" applyAlignment="1">
      <alignment horizontal="center" vertical="center"/>
    </xf>
    <xf numFmtId="0" fontId="13" fillId="0" borderId="33" xfId="3" applyBorder="1" applyAlignment="1">
      <alignment horizontal="center" vertical="center"/>
    </xf>
    <xf numFmtId="0" fontId="13" fillId="0" borderId="34" xfId="3" applyBorder="1" applyAlignment="1">
      <alignment horizontal="center" vertical="center"/>
    </xf>
    <xf numFmtId="0" fontId="14" fillId="0" borderId="0" xfId="3" applyFont="1" applyAlignment="1">
      <alignment horizontal="left" vertical="top" wrapText="1"/>
    </xf>
    <xf numFmtId="0" fontId="10" fillId="0" borderId="25" xfId="1" applyFont="1" applyBorder="1" applyAlignment="1">
      <alignment horizontal="center" vertical="center" shrinkToFit="1"/>
    </xf>
    <xf numFmtId="0" fontId="10" fillId="0" borderId="28" xfId="1" applyFont="1" applyBorder="1" applyAlignment="1">
      <alignment horizontal="center" vertical="center" shrinkToFit="1"/>
    </xf>
    <xf numFmtId="0" fontId="10" fillId="0" borderId="37" xfId="1" applyFont="1" applyBorder="1" applyAlignment="1">
      <alignment horizontal="center" vertical="center" shrinkToFit="1"/>
    </xf>
    <xf numFmtId="0" fontId="10" fillId="0" borderId="9" xfId="1" applyFont="1" applyBorder="1" applyAlignment="1">
      <alignment horizontal="center" vertical="center"/>
    </xf>
    <xf numFmtId="0" fontId="18" fillId="0" borderId="14" xfId="1" applyFont="1" applyBorder="1" applyAlignment="1">
      <alignment horizontal="center" vertical="center"/>
    </xf>
    <xf numFmtId="0" fontId="18" fillId="0" borderId="15" xfId="1" applyFont="1" applyBorder="1" applyAlignment="1">
      <alignment horizontal="center" vertical="center"/>
    </xf>
    <xf numFmtId="0" fontId="18" fillId="2" borderId="14" xfId="1" applyFont="1" applyFill="1" applyBorder="1" applyAlignment="1">
      <alignment horizontal="center" vertical="center"/>
    </xf>
    <xf numFmtId="0" fontId="18" fillId="2" borderId="15" xfId="1" applyFont="1" applyFill="1" applyBorder="1" applyAlignment="1">
      <alignment horizontal="center" vertical="center"/>
    </xf>
    <xf numFmtId="0" fontId="18" fillId="2" borderId="38" xfId="1" applyFont="1" applyFill="1" applyBorder="1" applyAlignment="1">
      <alignment horizontal="center" vertical="center"/>
    </xf>
    <xf numFmtId="0" fontId="1" fillId="5" borderId="19" xfId="1" applyFill="1" applyBorder="1" applyAlignment="1">
      <alignment horizontal="center" vertical="center" textRotation="255"/>
    </xf>
    <xf numFmtId="0" fontId="1" fillId="5" borderId="22" xfId="1" applyFill="1" applyBorder="1" applyAlignment="1">
      <alignment horizontal="center" vertical="center" textRotation="255"/>
    </xf>
    <xf numFmtId="0" fontId="1" fillId="5" borderId="26" xfId="1" applyFill="1" applyBorder="1" applyAlignment="1">
      <alignment horizontal="center" vertical="center" textRotation="255"/>
    </xf>
    <xf numFmtId="0" fontId="1" fillId="6" borderId="18" xfId="1" applyFill="1" applyBorder="1" applyAlignment="1">
      <alignment horizontal="center" vertical="center" textRotation="255"/>
    </xf>
    <xf numFmtId="0" fontId="1" fillId="6" borderId="21" xfId="1" applyFill="1" applyBorder="1" applyAlignment="1">
      <alignment horizontal="center" vertical="center" textRotation="255"/>
    </xf>
    <xf numFmtId="0" fontId="1" fillId="6" borderId="24" xfId="1" applyFill="1" applyBorder="1" applyAlignment="1">
      <alignment horizontal="center" vertical="center" textRotation="255"/>
    </xf>
    <xf numFmtId="180" fontId="18" fillId="0" borderId="14" xfId="1" applyNumberFormat="1" applyFont="1" applyBorder="1" applyAlignment="1">
      <alignment horizontal="center" vertical="center"/>
    </xf>
    <xf numFmtId="180" fontId="18" fillId="0" borderId="15" xfId="1" applyNumberFormat="1" applyFont="1" applyBorder="1" applyAlignment="1">
      <alignment horizontal="center" vertical="center"/>
    </xf>
    <xf numFmtId="0" fontId="18" fillId="0" borderId="16" xfId="1" applyFont="1" applyBorder="1" applyAlignment="1">
      <alignment horizontal="center" vertical="center"/>
    </xf>
    <xf numFmtId="0" fontId="13" fillId="0" borderId="39" xfId="3" applyBorder="1" applyAlignment="1">
      <alignment horizontal="center" vertical="center"/>
    </xf>
    <xf numFmtId="176" fontId="12" fillId="4" borderId="4" xfId="1" applyNumberFormat="1" applyFont="1" applyFill="1" applyBorder="1" applyAlignment="1" applyProtection="1">
      <alignment horizontal="center" vertical="center"/>
      <protection locked="0"/>
    </xf>
    <xf numFmtId="176" fontId="12" fillId="4" borderId="5" xfId="1" applyNumberFormat="1" applyFont="1" applyFill="1" applyBorder="1" applyAlignment="1" applyProtection="1">
      <alignment horizontal="center" vertical="center"/>
      <protection locked="0"/>
    </xf>
    <xf numFmtId="176" fontId="12" fillId="4" borderId="6" xfId="1" applyNumberFormat="1" applyFont="1" applyFill="1" applyBorder="1" applyAlignment="1" applyProtection="1">
      <alignment horizontal="center" vertical="center"/>
      <protection locked="0"/>
    </xf>
    <xf numFmtId="0" fontId="10" fillId="4" borderId="0" xfId="1" applyFont="1" applyFill="1" applyAlignment="1">
      <alignment horizontal="center" vertical="center"/>
    </xf>
    <xf numFmtId="0" fontId="10" fillId="0" borderId="0" xfId="1" applyFont="1" applyAlignment="1">
      <alignment horizontal="center" vertical="center"/>
    </xf>
    <xf numFmtId="0" fontId="18" fillId="2" borderId="16" xfId="1" applyFont="1" applyFill="1" applyBorder="1" applyAlignment="1">
      <alignment horizontal="center" vertical="center"/>
    </xf>
    <xf numFmtId="0" fontId="1" fillId="5" borderId="17" xfId="1" applyFill="1" applyBorder="1" applyAlignment="1">
      <alignment horizontal="center" vertical="center" textRotation="255"/>
    </xf>
    <xf numFmtId="0" fontId="1" fillId="5" borderId="8" xfId="1" applyFill="1" applyBorder="1" applyAlignment="1">
      <alignment horizontal="center" vertical="center" textRotation="255"/>
    </xf>
    <xf numFmtId="0" fontId="1" fillId="5" borderId="12" xfId="1" applyFill="1" applyBorder="1" applyAlignment="1">
      <alignment horizontal="center" vertical="center" textRotation="255"/>
    </xf>
    <xf numFmtId="0" fontId="8" fillId="2" borderId="0" xfId="2" applyFill="1" applyAlignment="1" applyProtection="1">
      <alignment horizontal="center" vertical="center"/>
    </xf>
  </cellXfs>
  <cellStyles count="6">
    <cellStyle name="パーセント 2" xfId="4" xr:uid="{8C2E379F-6336-4EA9-9281-7E4B77A30321}"/>
    <cellStyle name="パーセント 3" xfId="5" xr:uid="{63CE1126-4940-412E-BCE4-18790077FC0A}"/>
    <cellStyle name="ハイパーリンク 2" xfId="2" xr:uid="{24C7E431-4E84-4CF6-9011-B329FD47A9FA}"/>
    <cellStyle name="標準" xfId="0" builtinId="0"/>
    <cellStyle name="標準 13" xfId="1" xr:uid="{90C4DAF3-B779-4BA8-BB9E-696752DFF44D}"/>
    <cellStyle name="標準 2" xfId="3" xr:uid="{C5F91BB1-058A-4EFE-A571-C71BAA3987C4}"/>
  </cellStyles>
  <dxfs count="1903">
    <dxf>
      <font>
        <color rgb="FF9C0006"/>
      </font>
      <fill>
        <patternFill>
          <bgColor rgb="FFFFC7CE"/>
        </patternFill>
      </fill>
    </dxf>
    <dxf>
      <font>
        <color rgb="FF9C0006"/>
      </font>
      <fill>
        <patternFill>
          <bgColor rgb="FFFFC7CE"/>
        </patternFill>
      </fill>
    </dxf>
    <dxf>
      <fill>
        <patternFill>
          <bgColor rgb="FF7CD7F4"/>
        </patternFill>
      </fill>
    </dxf>
    <dxf>
      <fill>
        <patternFill>
          <bgColor rgb="FF7CD7F4"/>
        </patternFill>
      </fill>
    </dxf>
    <dxf>
      <fill>
        <patternFill>
          <bgColor rgb="FF7CD7F4"/>
        </patternFill>
      </fill>
    </dxf>
    <dxf>
      <fill>
        <patternFill>
          <bgColor rgb="FF7CD7F4"/>
        </patternFill>
      </fill>
    </dxf>
    <dxf>
      <fill>
        <patternFill>
          <bgColor rgb="FF7CD7F4"/>
        </patternFill>
      </fill>
    </dxf>
    <dxf>
      <fill>
        <patternFill>
          <bgColor rgb="FF7CD7F4"/>
        </patternFill>
      </fill>
    </dxf>
    <dxf>
      <fill>
        <patternFill>
          <bgColor rgb="FF7CD7F4"/>
        </patternFill>
      </fill>
    </dxf>
    <dxf>
      <fill>
        <patternFill>
          <bgColor rgb="FF7CD7F4"/>
        </patternFill>
      </fill>
    </dxf>
    <dxf>
      <fill>
        <patternFill>
          <bgColor rgb="FF7CD7F4"/>
        </patternFill>
      </fill>
    </dxf>
    <dxf>
      <fill>
        <patternFill>
          <bgColor rgb="FF7CD7F4"/>
        </patternFill>
      </fill>
    </dxf>
    <dxf>
      <fill>
        <patternFill>
          <bgColor rgb="FF7CD7F4"/>
        </patternFill>
      </fill>
    </dxf>
    <dxf>
      <fill>
        <patternFill>
          <bgColor rgb="FF7CD7F4"/>
        </patternFill>
      </fill>
    </dxf>
    <dxf>
      <fill>
        <patternFill>
          <bgColor rgb="FF7CD7F4"/>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00FFFF"/>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7CD7F4"/>
        </patternFill>
      </fill>
    </dxf>
    <dxf>
      <fill>
        <patternFill>
          <bgColor rgb="FF7CD7F4"/>
        </patternFill>
      </fill>
    </dxf>
    <dxf>
      <fill>
        <patternFill>
          <bgColor rgb="FF7CD7F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7CD7F4"/>
        </patternFill>
      </fill>
    </dxf>
    <dxf>
      <fill>
        <patternFill>
          <bgColor rgb="FF7CD7F4"/>
        </patternFill>
      </fill>
    </dxf>
    <dxf>
      <fill>
        <patternFill>
          <bgColor rgb="FF7CD7F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7CD7F4"/>
        </patternFill>
      </fill>
    </dxf>
    <dxf>
      <fill>
        <patternFill>
          <bgColor rgb="FF7CD7F4"/>
        </patternFill>
      </fill>
    </dxf>
    <dxf>
      <fill>
        <patternFill>
          <bgColor rgb="FF7CD7F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7CD7F4"/>
        </patternFill>
      </fill>
    </dxf>
    <dxf>
      <fill>
        <patternFill>
          <bgColor rgb="FF7CD7F4"/>
        </patternFill>
      </fill>
    </dxf>
    <dxf>
      <fill>
        <patternFill>
          <bgColor rgb="FF7CD7F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7CD7F4"/>
        </patternFill>
      </fill>
    </dxf>
    <dxf>
      <fill>
        <patternFill>
          <bgColor rgb="FF7CD7F4"/>
        </patternFill>
      </fill>
    </dxf>
    <dxf>
      <fill>
        <patternFill>
          <bgColor rgb="FF7CD7F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7CD7F4"/>
        </patternFill>
      </fill>
    </dxf>
    <dxf>
      <fill>
        <patternFill>
          <bgColor rgb="FF7CD7F4"/>
        </patternFill>
      </fill>
    </dxf>
    <dxf>
      <fill>
        <patternFill>
          <bgColor rgb="FF7CD7F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7CD7F4"/>
        </patternFill>
      </fill>
    </dxf>
    <dxf>
      <fill>
        <patternFill>
          <bgColor rgb="FF7CD7F4"/>
        </patternFill>
      </fill>
    </dxf>
    <dxf>
      <fill>
        <patternFill>
          <bgColor rgb="FF7CD7F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7CD7F4"/>
        </patternFill>
      </fill>
    </dxf>
    <dxf>
      <fill>
        <patternFill>
          <bgColor rgb="FF7CD7F4"/>
        </patternFill>
      </fill>
    </dxf>
    <dxf>
      <fill>
        <patternFill>
          <bgColor rgb="FF7CD7F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7CD7F4"/>
        </patternFill>
      </fill>
    </dxf>
    <dxf>
      <fill>
        <patternFill>
          <bgColor rgb="FF7CD7F4"/>
        </patternFill>
      </fill>
    </dxf>
    <dxf>
      <fill>
        <patternFill>
          <bgColor rgb="FF7CD7F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7CD7F4"/>
        </patternFill>
      </fill>
    </dxf>
    <dxf>
      <fill>
        <patternFill>
          <bgColor rgb="FF7CD7F4"/>
        </patternFill>
      </fill>
    </dxf>
    <dxf>
      <fill>
        <patternFill>
          <bgColor rgb="FF7CD7F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7CD7F4"/>
        </patternFill>
      </fill>
    </dxf>
    <dxf>
      <fill>
        <patternFill>
          <bgColor rgb="FF7CD7F4"/>
        </patternFill>
      </fill>
    </dxf>
    <dxf>
      <fill>
        <patternFill>
          <bgColor rgb="FF7CD7F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7CD7F4"/>
        </patternFill>
      </fill>
    </dxf>
    <dxf>
      <fill>
        <patternFill>
          <bgColor rgb="FF7CD7F4"/>
        </patternFill>
      </fill>
    </dxf>
    <dxf>
      <fill>
        <patternFill>
          <bgColor rgb="FF7CD7F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7CD7F4"/>
        </patternFill>
      </fill>
    </dxf>
    <dxf>
      <fill>
        <patternFill>
          <bgColor rgb="FF7CD7F4"/>
        </patternFill>
      </fill>
    </dxf>
    <dxf>
      <fill>
        <patternFill>
          <bgColor rgb="FF7CD7F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7CD7F4"/>
        </patternFill>
      </fill>
    </dxf>
    <dxf>
      <fill>
        <patternFill>
          <bgColor rgb="FF7CD7F4"/>
        </patternFill>
      </fill>
    </dxf>
    <dxf>
      <fill>
        <patternFill>
          <bgColor rgb="FF7CD7F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7CD7F4"/>
        </patternFill>
      </fill>
    </dxf>
    <dxf>
      <fill>
        <patternFill>
          <bgColor rgb="FF7CD7F4"/>
        </patternFill>
      </fill>
    </dxf>
    <dxf>
      <fill>
        <patternFill>
          <bgColor rgb="FF7CD7F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7CD7F4"/>
        </patternFill>
      </fill>
    </dxf>
    <dxf>
      <fill>
        <patternFill>
          <bgColor rgb="FF7CD7F4"/>
        </patternFill>
      </fill>
    </dxf>
    <dxf>
      <fill>
        <patternFill>
          <bgColor rgb="FF7CD7F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7CD7F4"/>
        </patternFill>
      </fill>
    </dxf>
    <dxf>
      <fill>
        <patternFill>
          <bgColor rgb="FF7CD7F4"/>
        </patternFill>
      </fill>
    </dxf>
    <dxf>
      <fill>
        <patternFill>
          <bgColor rgb="FF7CD7F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7CD7F4"/>
        </patternFill>
      </fill>
    </dxf>
    <dxf>
      <fill>
        <patternFill>
          <bgColor rgb="FF7CD7F4"/>
        </patternFill>
      </fill>
    </dxf>
    <dxf>
      <fill>
        <patternFill>
          <bgColor rgb="FF7CD7F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7CD7F4"/>
        </patternFill>
      </fill>
    </dxf>
    <dxf>
      <fill>
        <patternFill>
          <bgColor rgb="FF7CD7F4"/>
        </patternFill>
      </fill>
    </dxf>
    <dxf>
      <fill>
        <patternFill>
          <bgColor rgb="FF7CD7F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7CD7F4"/>
        </patternFill>
      </fill>
    </dxf>
    <dxf>
      <fill>
        <patternFill>
          <bgColor rgb="FF7CD7F4"/>
        </patternFill>
      </fill>
    </dxf>
    <dxf>
      <fill>
        <patternFill>
          <bgColor rgb="FF7CD7F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7CD7F4"/>
        </patternFill>
      </fill>
    </dxf>
    <dxf>
      <fill>
        <patternFill>
          <bgColor rgb="FF7CD7F4"/>
        </patternFill>
      </fill>
    </dxf>
    <dxf>
      <fill>
        <patternFill>
          <bgColor rgb="FF7CD7F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7CD7F4"/>
        </patternFill>
      </fill>
    </dxf>
    <dxf>
      <fill>
        <patternFill>
          <bgColor rgb="FF7CD7F4"/>
        </patternFill>
      </fill>
    </dxf>
    <dxf>
      <fill>
        <patternFill>
          <bgColor rgb="FF7CD7F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7CD7F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ont>
        <color rgb="FF9C0006"/>
      </font>
      <fill>
        <patternFill>
          <bgColor rgb="FFFFC7CE"/>
        </patternFill>
      </fill>
    </dxf>
    <dxf>
      <font>
        <color rgb="FF9C0006"/>
      </font>
      <fill>
        <patternFill>
          <bgColor rgb="FFFFC7CE"/>
        </patternFill>
      </fill>
    </dxf>
    <dxf>
      <fill>
        <patternFill>
          <bgColor rgb="FFFFFF00"/>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00FFFF"/>
        </patternFill>
      </fill>
    </dxf>
    <dxf>
      <fill>
        <patternFill>
          <bgColor rgb="FF7CD7F4"/>
        </patternFill>
      </fill>
    </dxf>
    <dxf>
      <fill>
        <patternFill>
          <bgColor rgb="FF7CD7F4"/>
        </patternFill>
      </fill>
    </dxf>
    <dxf>
      <fill>
        <patternFill>
          <bgColor rgb="FF7CD7F4"/>
        </patternFill>
      </fill>
    </dxf>
    <dxf>
      <fill>
        <patternFill>
          <bgColor rgb="FF7CD7F4"/>
        </patternFill>
      </fill>
    </dxf>
    <dxf>
      <font>
        <color rgb="FF9C0006"/>
      </font>
      <fill>
        <patternFill>
          <bgColor rgb="FFFFC7CE"/>
        </patternFill>
      </fill>
    </dxf>
    <dxf>
      <fill>
        <patternFill>
          <bgColor rgb="FFFFFF99"/>
        </patternFill>
      </fill>
    </dxf>
    <dxf>
      <fill>
        <patternFill>
          <bgColor rgb="FFFFFF00"/>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00FFFF"/>
        </patternFill>
      </fill>
    </dxf>
    <dxf>
      <fill>
        <patternFill>
          <bgColor theme="4" tint="0.79998168889431442"/>
        </patternFill>
      </fill>
    </dxf>
    <dxf>
      <fill>
        <patternFill>
          <bgColor theme="4" tint="0.79998168889431442"/>
        </patternFill>
      </fill>
    </dxf>
    <dxf>
      <font>
        <color rgb="FF9C0006"/>
      </font>
      <fill>
        <patternFill>
          <bgColor rgb="FFFFC7CE"/>
        </patternFill>
      </fill>
    </dxf>
    <dxf>
      <font>
        <color rgb="FF9C0006"/>
      </font>
      <fill>
        <patternFill>
          <bgColor rgb="FFFFC7CE"/>
        </patternFill>
      </fill>
    </dxf>
    <dxf>
      <fill>
        <patternFill>
          <bgColor rgb="FF7CD7F4"/>
        </patternFill>
      </fill>
    </dxf>
    <dxf>
      <fill>
        <patternFill>
          <bgColor rgb="FF7CD7F4"/>
        </patternFill>
      </fill>
    </dxf>
    <dxf>
      <fill>
        <patternFill>
          <bgColor rgb="FF7CD7F4"/>
        </patternFill>
      </fill>
    </dxf>
    <dxf>
      <fill>
        <patternFill>
          <bgColor rgb="FF7CD7F4"/>
        </patternFill>
      </fill>
    </dxf>
    <dxf>
      <fill>
        <patternFill>
          <bgColor rgb="FF7CD7F4"/>
        </patternFill>
      </fill>
    </dxf>
    <dxf>
      <fill>
        <patternFill>
          <bgColor rgb="FF7CD7F4"/>
        </patternFill>
      </fill>
    </dxf>
    <dxf>
      <fill>
        <patternFill>
          <bgColor rgb="FF7CD7F4"/>
        </patternFill>
      </fill>
    </dxf>
    <dxf>
      <fill>
        <patternFill>
          <bgColor rgb="FF7CD7F4"/>
        </patternFill>
      </fill>
    </dxf>
    <dxf>
      <fill>
        <patternFill>
          <bgColor rgb="FF7CD7F4"/>
        </patternFill>
      </fill>
    </dxf>
    <dxf>
      <fill>
        <patternFill>
          <bgColor rgb="FF7CD7F4"/>
        </patternFill>
      </fill>
    </dxf>
    <dxf>
      <fill>
        <patternFill>
          <bgColor rgb="FF7CD7F4"/>
        </patternFill>
      </fill>
    </dxf>
    <dxf>
      <fill>
        <patternFill>
          <bgColor rgb="FF7CD7F4"/>
        </patternFill>
      </fill>
    </dxf>
    <dxf>
      <fill>
        <patternFill>
          <bgColor rgb="FF7CD7F4"/>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00FFFF"/>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7CD7F4"/>
        </patternFill>
      </fill>
    </dxf>
    <dxf>
      <fill>
        <patternFill>
          <bgColor rgb="FF7CD7F4"/>
        </patternFill>
      </fill>
    </dxf>
    <dxf>
      <fill>
        <patternFill>
          <bgColor rgb="FF7CD7F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7CD7F4"/>
        </patternFill>
      </fill>
    </dxf>
    <dxf>
      <fill>
        <patternFill>
          <bgColor rgb="FF7CD7F4"/>
        </patternFill>
      </fill>
    </dxf>
    <dxf>
      <fill>
        <patternFill>
          <bgColor rgb="FF7CD7F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7CD7F4"/>
        </patternFill>
      </fill>
    </dxf>
    <dxf>
      <fill>
        <patternFill>
          <bgColor rgb="FF7CD7F4"/>
        </patternFill>
      </fill>
    </dxf>
    <dxf>
      <fill>
        <patternFill>
          <bgColor rgb="FF7CD7F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7CD7F4"/>
        </patternFill>
      </fill>
    </dxf>
    <dxf>
      <fill>
        <patternFill>
          <bgColor rgb="FF7CD7F4"/>
        </patternFill>
      </fill>
    </dxf>
    <dxf>
      <fill>
        <patternFill>
          <bgColor rgb="FF7CD7F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7CD7F4"/>
        </patternFill>
      </fill>
    </dxf>
    <dxf>
      <fill>
        <patternFill>
          <bgColor rgb="FF7CD7F4"/>
        </patternFill>
      </fill>
    </dxf>
    <dxf>
      <fill>
        <patternFill>
          <bgColor rgb="FF7CD7F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7CD7F4"/>
        </patternFill>
      </fill>
    </dxf>
    <dxf>
      <fill>
        <patternFill>
          <bgColor rgb="FF7CD7F4"/>
        </patternFill>
      </fill>
    </dxf>
    <dxf>
      <fill>
        <patternFill>
          <bgColor rgb="FF7CD7F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7CD7F4"/>
        </patternFill>
      </fill>
    </dxf>
    <dxf>
      <fill>
        <patternFill>
          <bgColor rgb="FF7CD7F4"/>
        </patternFill>
      </fill>
    </dxf>
    <dxf>
      <fill>
        <patternFill>
          <bgColor rgb="FF7CD7F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7CD7F4"/>
        </patternFill>
      </fill>
    </dxf>
    <dxf>
      <fill>
        <patternFill>
          <bgColor rgb="FF7CD7F4"/>
        </patternFill>
      </fill>
    </dxf>
    <dxf>
      <fill>
        <patternFill>
          <bgColor rgb="FF7CD7F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7CD7F4"/>
        </patternFill>
      </fill>
    </dxf>
    <dxf>
      <fill>
        <patternFill>
          <bgColor rgb="FF7CD7F4"/>
        </patternFill>
      </fill>
    </dxf>
    <dxf>
      <fill>
        <patternFill>
          <bgColor rgb="FF7CD7F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7CD7F4"/>
        </patternFill>
      </fill>
    </dxf>
    <dxf>
      <fill>
        <patternFill>
          <bgColor rgb="FF7CD7F4"/>
        </patternFill>
      </fill>
    </dxf>
    <dxf>
      <fill>
        <patternFill>
          <bgColor rgb="FF7CD7F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7CD7F4"/>
        </patternFill>
      </fill>
    </dxf>
    <dxf>
      <fill>
        <patternFill>
          <bgColor rgb="FF7CD7F4"/>
        </patternFill>
      </fill>
    </dxf>
    <dxf>
      <fill>
        <patternFill>
          <bgColor rgb="FF7CD7F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7CD7F4"/>
        </patternFill>
      </fill>
    </dxf>
    <dxf>
      <fill>
        <patternFill>
          <bgColor rgb="FF7CD7F4"/>
        </patternFill>
      </fill>
    </dxf>
    <dxf>
      <fill>
        <patternFill>
          <bgColor rgb="FF7CD7F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7CD7F4"/>
        </patternFill>
      </fill>
    </dxf>
    <dxf>
      <fill>
        <patternFill>
          <bgColor rgb="FF7CD7F4"/>
        </patternFill>
      </fill>
    </dxf>
    <dxf>
      <fill>
        <patternFill>
          <bgColor rgb="FF7CD7F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7CD7F4"/>
        </patternFill>
      </fill>
    </dxf>
    <dxf>
      <fill>
        <patternFill>
          <bgColor rgb="FF7CD7F4"/>
        </patternFill>
      </fill>
    </dxf>
    <dxf>
      <fill>
        <patternFill>
          <bgColor rgb="FF7CD7F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7CD7F4"/>
        </patternFill>
      </fill>
    </dxf>
    <dxf>
      <fill>
        <patternFill>
          <bgColor rgb="FF7CD7F4"/>
        </patternFill>
      </fill>
    </dxf>
    <dxf>
      <fill>
        <patternFill>
          <bgColor rgb="FF7CD7F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7CD7F4"/>
        </patternFill>
      </fill>
    </dxf>
    <dxf>
      <fill>
        <patternFill>
          <bgColor rgb="FF7CD7F4"/>
        </patternFill>
      </fill>
    </dxf>
    <dxf>
      <fill>
        <patternFill>
          <bgColor rgb="FF7CD7F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7CD7F4"/>
        </patternFill>
      </fill>
    </dxf>
    <dxf>
      <fill>
        <patternFill>
          <bgColor rgb="FF7CD7F4"/>
        </patternFill>
      </fill>
    </dxf>
    <dxf>
      <fill>
        <patternFill>
          <bgColor rgb="FF7CD7F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7CD7F4"/>
        </patternFill>
      </fill>
    </dxf>
    <dxf>
      <fill>
        <patternFill>
          <bgColor rgb="FF7CD7F4"/>
        </patternFill>
      </fill>
    </dxf>
    <dxf>
      <fill>
        <patternFill>
          <bgColor rgb="FF7CD7F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7CD7F4"/>
        </patternFill>
      </fill>
    </dxf>
    <dxf>
      <fill>
        <patternFill>
          <bgColor rgb="FF7CD7F4"/>
        </patternFill>
      </fill>
    </dxf>
    <dxf>
      <fill>
        <patternFill>
          <bgColor rgb="FF7CD7F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7CD7F4"/>
        </patternFill>
      </fill>
    </dxf>
    <dxf>
      <fill>
        <patternFill>
          <bgColor rgb="FF7CD7F4"/>
        </patternFill>
      </fill>
    </dxf>
    <dxf>
      <fill>
        <patternFill>
          <bgColor rgb="FF7CD7F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7CD7F4"/>
        </patternFill>
      </fill>
    </dxf>
    <dxf>
      <fill>
        <patternFill>
          <bgColor rgb="FF7CD7F4"/>
        </patternFill>
      </fill>
    </dxf>
    <dxf>
      <fill>
        <patternFill>
          <bgColor rgb="FF7CD7F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7CD7F4"/>
        </patternFill>
      </fill>
    </dxf>
    <dxf>
      <fill>
        <patternFill>
          <bgColor rgb="FF7CD7F4"/>
        </patternFill>
      </fill>
    </dxf>
    <dxf>
      <fill>
        <patternFill>
          <bgColor rgb="FF7CD7F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7CD7F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ont>
        <color rgb="FF9C0006"/>
      </font>
      <fill>
        <patternFill>
          <bgColor rgb="FFFFC7CE"/>
        </patternFill>
      </fill>
    </dxf>
    <dxf>
      <font>
        <color rgb="FF9C0006"/>
      </font>
      <fill>
        <patternFill>
          <bgColor rgb="FFFFC7CE"/>
        </patternFill>
      </fill>
    </dxf>
    <dxf>
      <fill>
        <patternFill>
          <bgColor rgb="FFFFFF00"/>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00FFFF"/>
        </patternFill>
      </fill>
    </dxf>
    <dxf>
      <fill>
        <patternFill>
          <bgColor rgb="FF7CD7F4"/>
        </patternFill>
      </fill>
    </dxf>
    <dxf>
      <fill>
        <patternFill>
          <bgColor rgb="FF7CD7F4"/>
        </patternFill>
      </fill>
    </dxf>
    <dxf>
      <fill>
        <patternFill>
          <bgColor rgb="FF7CD7F4"/>
        </patternFill>
      </fill>
    </dxf>
    <dxf>
      <fill>
        <patternFill>
          <bgColor rgb="FF7CD7F4"/>
        </patternFill>
      </fill>
    </dxf>
    <dxf>
      <font>
        <color rgb="FF9C0006"/>
      </font>
      <fill>
        <patternFill>
          <bgColor rgb="FFFFC7CE"/>
        </patternFill>
      </fill>
    </dxf>
    <dxf>
      <fill>
        <patternFill>
          <bgColor rgb="FFFFFF99"/>
        </patternFill>
      </fill>
    </dxf>
    <dxf>
      <fill>
        <patternFill>
          <bgColor rgb="FFFFFF00"/>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00FFFF"/>
        </patternFill>
      </fill>
    </dxf>
    <dxf>
      <fill>
        <patternFill>
          <bgColor theme="4" tint="0.79998168889431442"/>
        </patternFill>
      </fill>
    </dxf>
    <dxf>
      <fill>
        <patternFill>
          <bgColor theme="4"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00FFFF"/>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7CD7F4"/>
        </patternFill>
      </fill>
    </dxf>
    <dxf>
      <fill>
        <patternFill>
          <bgColor rgb="FF7CD7F4"/>
        </patternFill>
      </fill>
    </dxf>
    <dxf>
      <fill>
        <patternFill>
          <bgColor rgb="FF7CD7F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7CD7F4"/>
        </patternFill>
      </fill>
    </dxf>
    <dxf>
      <fill>
        <patternFill>
          <bgColor rgb="FF7CD7F4"/>
        </patternFill>
      </fill>
    </dxf>
    <dxf>
      <fill>
        <patternFill>
          <bgColor rgb="FF7CD7F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7CD7F4"/>
        </patternFill>
      </fill>
    </dxf>
    <dxf>
      <fill>
        <patternFill>
          <bgColor rgb="FF7CD7F4"/>
        </patternFill>
      </fill>
    </dxf>
    <dxf>
      <fill>
        <patternFill>
          <bgColor rgb="FF7CD7F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7CD7F4"/>
        </patternFill>
      </fill>
    </dxf>
    <dxf>
      <fill>
        <patternFill>
          <bgColor rgb="FF7CD7F4"/>
        </patternFill>
      </fill>
    </dxf>
    <dxf>
      <fill>
        <patternFill>
          <bgColor rgb="FF7CD7F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7CD7F4"/>
        </patternFill>
      </fill>
    </dxf>
    <dxf>
      <fill>
        <patternFill>
          <bgColor rgb="FF7CD7F4"/>
        </patternFill>
      </fill>
    </dxf>
    <dxf>
      <fill>
        <patternFill>
          <bgColor rgb="FF7CD7F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7CD7F4"/>
        </patternFill>
      </fill>
    </dxf>
    <dxf>
      <fill>
        <patternFill>
          <bgColor rgb="FF7CD7F4"/>
        </patternFill>
      </fill>
    </dxf>
    <dxf>
      <fill>
        <patternFill>
          <bgColor rgb="FF7CD7F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7CD7F4"/>
        </patternFill>
      </fill>
    </dxf>
    <dxf>
      <fill>
        <patternFill>
          <bgColor rgb="FF7CD7F4"/>
        </patternFill>
      </fill>
    </dxf>
    <dxf>
      <fill>
        <patternFill>
          <bgColor rgb="FF7CD7F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7CD7F4"/>
        </patternFill>
      </fill>
    </dxf>
    <dxf>
      <fill>
        <patternFill>
          <bgColor rgb="FF7CD7F4"/>
        </patternFill>
      </fill>
    </dxf>
    <dxf>
      <fill>
        <patternFill>
          <bgColor rgb="FF7CD7F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7CD7F4"/>
        </patternFill>
      </fill>
    </dxf>
    <dxf>
      <fill>
        <patternFill>
          <bgColor rgb="FF7CD7F4"/>
        </patternFill>
      </fill>
    </dxf>
    <dxf>
      <fill>
        <patternFill>
          <bgColor rgb="FF7CD7F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7CD7F4"/>
        </patternFill>
      </fill>
    </dxf>
    <dxf>
      <fill>
        <patternFill>
          <bgColor rgb="FF7CD7F4"/>
        </patternFill>
      </fill>
    </dxf>
    <dxf>
      <fill>
        <patternFill>
          <bgColor rgb="FF7CD7F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7CD7F4"/>
        </patternFill>
      </fill>
    </dxf>
    <dxf>
      <fill>
        <patternFill>
          <bgColor rgb="FF7CD7F4"/>
        </patternFill>
      </fill>
    </dxf>
    <dxf>
      <fill>
        <patternFill>
          <bgColor rgb="FF7CD7F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7CD7F4"/>
        </patternFill>
      </fill>
    </dxf>
    <dxf>
      <fill>
        <patternFill>
          <bgColor rgb="FF7CD7F4"/>
        </patternFill>
      </fill>
    </dxf>
    <dxf>
      <fill>
        <patternFill>
          <bgColor rgb="FF7CD7F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7CD7F4"/>
        </patternFill>
      </fill>
    </dxf>
    <dxf>
      <fill>
        <patternFill>
          <bgColor rgb="FF7CD7F4"/>
        </patternFill>
      </fill>
    </dxf>
    <dxf>
      <fill>
        <patternFill>
          <bgColor rgb="FF7CD7F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7CD7F4"/>
        </patternFill>
      </fill>
    </dxf>
    <dxf>
      <fill>
        <patternFill>
          <bgColor rgb="FF7CD7F4"/>
        </patternFill>
      </fill>
    </dxf>
    <dxf>
      <fill>
        <patternFill>
          <bgColor rgb="FF7CD7F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7CD7F4"/>
        </patternFill>
      </fill>
    </dxf>
    <dxf>
      <fill>
        <patternFill>
          <bgColor rgb="FF7CD7F4"/>
        </patternFill>
      </fill>
    </dxf>
    <dxf>
      <fill>
        <patternFill>
          <bgColor rgb="FF7CD7F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7CD7F4"/>
        </patternFill>
      </fill>
    </dxf>
    <dxf>
      <fill>
        <patternFill>
          <bgColor rgb="FF7CD7F4"/>
        </patternFill>
      </fill>
    </dxf>
    <dxf>
      <fill>
        <patternFill>
          <bgColor rgb="FF7CD7F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7CD7F4"/>
        </patternFill>
      </fill>
    </dxf>
    <dxf>
      <fill>
        <patternFill>
          <bgColor rgb="FF7CD7F4"/>
        </patternFill>
      </fill>
    </dxf>
    <dxf>
      <fill>
        <patternFill>
          <bgColor rgb="FF7CD7F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7CD7F4"/>
        </patternFill>
      </fill>
    </dxf>
    <dxf>
      <fill>
        <patternFill>
          <bgColor rgb="FF7CD7F4"/>
        </patternFill>
      </fill>
    </dxf>
    <dxf>
      <fill>
        <patternFill>
          <bgColor rgb="FF7CD7F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7CD7F4"/>
        </patternFill>
      </fill>
    </dxf>
    <dxf>
      <fill>
        <patternFill>
          <bgColor rgb="FF7CD7F4"/>
        </patternFill>
      </fill>
    </dxf>
    <dxf>
      <fill>
        <patternFill>
          <bgColor rgb="FF7CD7F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7CD7F4"/>
        </patternFill>
      </fill>
    </dxf>
    <dxf>
      <fill>
        <patternFill>
          <bgColor rgb="FF7CD7F4"/>
        </patternFill>
      </fill>
    </dxf>
    <dxf>
      <fill>
        <patternFill>
          <bgColor rgb="FF7CD7F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7CD7F4"/>
        </patternFill>
      </fill>
    </dxf>
    <dxf>
      <fill>
        <patternFill>
          <bgColor rgb="FF7CD7F4"/>
        </patternFill>
      </fill>
    </dxf>
    <dxf>
      <fill>
        <patternFill>
          <bgColor rgb="FF7CD7F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7CD7F4"/>
        </patternFill>
      </fill>
    </dxf>
    <dxf>
      <fill>
        <patternFill>
          <bgColor rgb="FF7CD7F4"/>
        </patternFill>
      </fill>
    </dxf>
    <dxf>
      <fill>
        <patternFill>
          <bgColor rgb="FF7CD7F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7CD7F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ont>
        <color rgb="FF9C0006"/>
      </font>
      <fill>
        <patternFill>
          <bgColor rgb="FFFFC7CE"/>
        </patternFill>
      </fill>
    </dxf>
    <dxf>
      <font>
        <color rgb="FF9C0006"/>
      </font>
      <fill>
        <patternFill>
          <bgColor rgb="FFFFC7CE"/>
        </patternFill>
      </fill>
    </dxf>
    <dxf>
      <fill>
        <patternFill>
          <bgColor rgb="FFFFFF00"/>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00FFFF"/>
        </patternFill>
      </fill>
    </dxf>
    <dxf>
      <fill>
        <patternFill>
          <bgColor rgb="FF7CD7F4"/>
        </patternFill>
      </fill>
    </dxf>
    <dxf>
      <fill>
        <patternFill>
          <bgColor rgb="FF7CD7F4"/>
        </patternFill>
      </fill>
    </dxf>
    <dxf>
      <fill>
        <patternFill>
          <bgColor rgb="FF7CD7F4"/>
        </patternFill>
      </fill>
    </dxf>
    <dxf>
      <fill>
        <patternFill>
          <bgColor rgb="FF7CD7F4"/>
        </patternFill>
      </fill>
    </dxf>
    <dxf>
      <font>
        <color rgb="FF9C0006"/>
      </font>
      <fill>
        <patternFill>
          <bgColor rgb="FFFFC7CE"/>
        </patternFill>
      </fill>
    </dxf>
    <dxf>
      <fill>
        <patternFill>
          <bgColor rgb="FFFFFF99"/>
        </patternFill>
      </fill>
    </dxf>
    <dxf>
      <fill>
        <patternFill>
          <bgColor rgb="FFFFFF00"/>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00FFFF"/>
        </patternFill>
      </fill>
    </dxf>
    <dxf>
      <font>
        <color rgb="FFFF0000"/>
      </font>
      <fill>
        <patternFill>
          <bgColor theme="9" tint="0.39994506668294322"/>
        </patternFill>
      </fill>
    </dxf>
    <dxf>
      <fill>
        <patternFill>
          <bgColor rgb="FF66FF33"/>
        </patternFill>
      </fill>
    </dxf>
    <dxf>
      <fill>
        <patternFill>
          <bgColor rgb="FFFFFF00"/>
        </patternFill>
      </fill>
    </dxf>
    <dxf>
      <fill>
        <patternFill>
          <bgColor rgb="FF00FFFF"/>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hyperlink" Target="#&#21029;&#32025;&#65299;!A1"/><Relationship Id="rId1" Type="http://schemas.openxmlformats.org/officeDocument/2006/relationships/hyperlink" Target="#&#21029;&#32025;&#65299;!DM1"/></Relationships>
</file>

<file path=xl/drawings/drawing1.xml><?xml version="1.0" encoding="utf-8"?>
<xdr:wsDr xmlns:xdr="http://schemas.openxmlformats.org/drawingml/2006/spreadsheetDrawing" xmlns:a="http://schemas.openxmlformats.org/drawingml/2006/main">
  <xdr:oneCellAnchor>
    <xdr:from>
      <xdr:col>44</xdr:col>
      <xdr:colOff>38101</xdr:colOff>
      <xdr:row>7</xdr:row>
      <xdr:rowOff>9525</xdr:rowOff>
    </xdr:from>
    <xdr:ext cx="2505074" cy="733425"/>
    <xdr:sp macro="" textlink="">
      <xdr:nvSpPr>
        <xdr:cNvPr id="2" name="四角形吹き出し 18">
          <a:extLst>
            <a:ext uri="{FF2B5EF4-FFF2-40B4-BE49-F238E27FC236}">
              <a16:creationId xmlns:a16="http://schemas.microsoft.com/office/drawing/2014/main" id="{A0187AFF-D52E-4E97-B8D6-602AD569134E}"/>
            </a:ext>
          </a:extLst>
        </xdr:cNvPr>
        <xdr:cNvSpPr/>
      </xdr:nvSpPr>
      <xdr:spPr>
        <a:xfrm>
          <a:off x="11239501" y="1543050"/>
          <a:ext cx="2505074" cy="733425"/>
        </a:xfrm>
        <a:prstGeom prst="wedgeRectCallout">
          <a:avLst>
            <a:gd name="adj1" fmla="val 20514"/>
            <a:gd name="adj2" fmla="val 82952"/>
          </a:avLst>
        </a:prstGeom>
        <a:noFill/>
        <a:ln w="28575" cmpd="dbl">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chorCtr="0">
          <a:noAutofit/>
        </a:bodyPr>
        <a:lstStyle/>
        <a:p>
          <a:pPr algn="l"/>
          <a:r>
            <a:rPr kumimoji="1" lang="ja-JP" altLang="en-US" sz="1800">
              <a:solidFill>
                <a:srgbClr val="FF0000"/>
              </a:solidFill>
              <a:latin typeface="ＭＳ ゴシック" panose="020B0609070205080204" pitchFamily="49" charset="-128"/>
              <a:ea typeface="ＭＳ ゴシック" panose="020B0609070205080204" pitchFamily="49" charset="-128"/>
            </a:rPr>
            <a:t>毎月、現場閉所率の</a:t>
          </a:r>
          <a:endParaRPr kumimoji="1" lang="en-US" altLang="ja-JP" sz="1800">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800">
              <a:solidFill>
                <a:srgbClr val="FF0000"/>
              </a:solidFill>
              <a:latin typeface="ＭＳ ゴシック" panose="020B0609070205080204" pitchFamily="49" charset="-128"/>
              <a:ea typeface="ＭＳ ゴシック" panose="020B0609070205080204" pitchFamily="49" charset="-128"/>
            </a:rPr>
            <a:t>確認を行う</a:t>
          </a:r>
        </a:p>
      </xdr:txBody>
    </xdr:sp>
    <xdr:clientData/>
  </xdr:oneCellAnchor>
  <xdr:twoCellAnchor>
    <xdr:from>
      <xdr:col>54</xdr:col>
      <xdr:colOff>32845</xdr:colOff>
      <xdr:row>16</xdr:row>
      <xdr:rowOff>284380</xdr:rowOff>
    </xdr:from>
    <xdr:to>
      <xdr:col>83</xdr:col>
      <xdr:colOff>197069</xdr:colOff>
      <xdr:row>16</xdr:row>
      <xdr:rowOff>547414</xdr:rowOff>
    </xdr:to>
    <xdr:sp macro="" textlink="">
      <xdr:nvSpPr>
        <xdr:cNvPr id="3" name="正方形/長方形 2">
          <a:extLst>
            <a:ext uri="{FF2B5EF4-FFF2-40B4-BE49-F238E27FC236}">
              <a16:creationId xmlns:a16="http://schemas.microsoft.com/office/drawing/2014/main" id="{BDA84972-1FFA-4E6C-81AF-2584983EC47C}"/>
            </a:ext>
          </a:extLst>
        </xdr:cNvPr>
        <xdr:cNvSpPr/>
      </xdr:nvSpPr>
      <xdr:spPr>
        <a:xfrm>
          <a:off x="16911145" y="3551455"/>
          <a:ext cx="7069849" cy="26303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000"/>
            <a:t>対　象　外 （始期日から工事着手日前日までの期間は除いて計画）</a:t>
          </a:r>
        </a:p>
        <a:p>
          <a:pPr algn="l"/>
          <a:endParaRPr kumimoji="1" lang="ja-JP" altLang="en-US" sz="1100"/>
        </a:p>
      </xdr:txBody>
    </xdr:sp>
    <xdr:clientData/>
  </xdr:twoCellAnchor>
  <xdr:twoCellAnchor>
    <xdr:from>
      <xdr:col>54</xdr:col>
      <xdr:colOff>54741</xdr:colOff>
      <xdr:row>24</xdr:row>
      <xdr:rowOff>100943</xdr:rowOff>
    </xdr:from>
    <xdr:to>
      <xdr:col>64</xdr:col>
      <xdr:colOff>197069</xdr:colOff>
      <xdr:row>24</xdr:row>
      <xdr:rowOff>691493</xdr:rowOff>
    </xdr:to>
    <xdr:sp macro="" textlink="">
      <xdr:nvSpPr>
        <xdr:cNvPr id="4" name="正方形/長方形 3">
          <a:extLst>
            <a:ext uri="{FF2B5EF4-FFF2-40B4-BE49-F238E27FC236}">
              <a16:creationId xmlns:a16="http://schemas.microsoft.com/office/drawing/2014/main" id="{EEC3E395-B1AB-41AD-8482-9A9A79F99B12}"/>
            </a:ext>
          </a:extLst>
        </xdr:cNvPr>
        <xdr:cNvSpPr/>
      </xdr:nvSpPr>
      <xdr:spPr>
        <a:xfrm>
          <a:off x="16933041" y="5387318"/>
          <a:ext cx="2523578" cy="5905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対　象　外 （始期日から工事着手日前日までの期間は除いて計画）</a:t>
          </a:r>
        </a:p>
        <a:p>
          <a:pPr algn="l"/>
          <a:endParaRPr kumimoji="1" lang="ja-JP" altLang="en-US" sz="1100"/>
        </a:p>
      </xdr:txBody>
    </xdr:sp>
    <xdr:clientData/>
  </xdr:twoCellAnchor>
  <xdr:twoCellAnchor>
    <xdr:from>
      <xdr:col>49</xdr:col>
      <xdr:colOff>285750</xdr:colOff>
      <xdr:row>7</xdr:row>
      <xdr:rowOff>124604</xdr:rowOff>
    </xdr:from>
    <xdr:to>
      <xdr:col>51</xdr:col>
      <xdr:colOff>345597</xdr:colOff>
      <xdr:row>9</xdr:row>
      <xdr:rowOff>30848</xdr:rowOff>
    </xdr:to>
    <xdr:sp macro="" textlink="">
      <xdr:nvSpPr>
        <xdr:cNvPr id="5" name="テキスト ボックス 4">
          <a:extLst>
            <a:ext uri="{FF2B5EF4-FFF2-40B4-BE49-F238E27FC236}">
              <a16:creationId xmlns:a16="http://schemas.microsoft.com/office/drawing/2014/main" id="{601DDB45-6D2B-4459-83E0-23237AFA42FB}"/>
            </a:ext>
          </a:extLst>
        </xdr:cNvPr>
        <xdr:cNvSpPr txBox="1"/>
      </xdr:nvSpPr>
      <xdr:spPr>
        <a:xfrm>
          <a:off x="14611350" y="1658129"/>
          <a:ext cx="1431447" cy="249144"/>
        </a:xfrm>
        <a:prstGeom prst="rect">
          <a:avLst/>
        </a:prstGeom>
        <a:solidFill>
          <a:sysClr val="window" lastClr="FFFFFF"/>
        </a:solidFill>
        <a:ln w="12700" cmpd="sng">
          <a:solidFill>
            <a:srgbClr val="FF0000"/>
          </a:solidFill>
          <a:bevel/>
        </a:ln>
        <a:effectLst>
          <a:outerShdw blurRad="50800" dist="38100" dir="2700000" algn="tl" rotWithShape="0">
            <a:prstClr val="black">
              <a:alpha val="40000"/>
            </a:prstClr>
          </a:outerShdw>
        </a:effectLst>
      </xdr:spPr>
      <xdr:txBody>
        <a:bodyPr vert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入力表で入力して下さい。</a:t>
          </a:r>
        </a:p>
      </xdr:txBody>
    </xdr:sp>
    <xdr:clientData/>
  </xdr:twoCellAnchor>
  <xdr:twoCellAnchor>
    <xdr:from>
      <xdr:col>49</xdr:col>
      <xdr:colOff>87284</xdr:colOff>
      <xdr:row>2</xdr:row>
      <xdr:rowOff>29156</xdr:rowOff>
    </xdr:from>
    <xdr:to>
      <xdr:col>49</xdr:col>
      <xdr:colOff>213826</xdr:colOff>
      <xdr:row>9</xdr:row>
      <xdr:rowOff>98552</xdr:rowOff>
    </xdr:to>
    <xdr:sp macro="" textlink="">
      <xdr:nvSpPr>
        <xdr:cNvPr id="6" name="右中かっこ 5">
          <a:extLst>
            <a:ext uri="{FF2B5EF4-FFF2-40B4-BE49-F238E27FC236}">
              <a16:creationId xmlns:a16="http://schemas.microsoft.com/office/drawing/2014/main" id="{3BEFB5F9-F2BA-40D8-BD2B-87201F90FE20}"/>
            </a:ext>
          </a:extLst>
        </xdr:cNvPr>
        <xdr:cNvSpPr/>
      </xdr:nvSpPr>
      <xdr:spPr>
        <a:xfrm>
          <a:off x="14412884" y="638756"/>
          <a:ext cx="126542" cy="1336221"/>
        </a:xfrm>
        <a:prstGeom prst="rightBrace">
          <a:avLst>
            <a:gd name="adj1" fmla="val 39414"/>
            <a:gd name="adj2" fmla="val 84965"/>
          </a:avLst>
        </a:prstGeom>
        <a:noFill/>
        <a:ln w="9525" cap="flat" cmpd="sng" algn="ctr">
          <a:solidFill>
            <a:srgbClr val="FF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fPrintsWithSheet="0"/>
  </xdr:twoCellAnchor>
  <xdr:twoCellAnchor>
    <xdr:from>
      <xdr:col>49</xdr:col>
      <xdr:colOff>364671</xdr:colOff>
      <xdr:row>16</xdr:row>
      <xdr:rowOff>728952</xdr:rowOff>
    </xdr:from>
    <xdr:to>
      <xdr:col>51</xdr:col>
      <xdr:colOff>424518</xdr:colOff>
      <xdr:row>23</xdr:row>
      <xdr:rowOff>131379</xdr:rowOff>
    </xdr:to>
    <xdr:sp macro="" textlink="">
      <xdr:nvSpPr>
        <xdr:cNvPr id="7" name="テキスト ボックス 6">
          <a:extLst>
            <a:ext uri="{FF2B5EF4-FFF2-40B4-BE49-F238E27FC236}">
              <a16:creationId xmlns:a16="http://schemas.microsoft.com/office/drawing/2014/main" id="{934776AA-33A2-45B1-A7FF-2187A4B4F33D}"/>
            </a:ext>
          </a:extLst>
        </xdr:cNvPr>
        <xdr:cNvSpPr txBox="1"/>
      </xdr:nvSpPr>
      <xdr:spPr>
        <a:xfrm>
          <a:off x="14690271" y="3996027"/>
          <a:ext cx="1431447" cy="1240752"/>
        </a:xfrm>
        <a:prstGeom prst="rect">
          <a:avLst/>
        </a:prstGeom>
        <a:solidFill>
          <a:sysClr val="window" lastClr="FFFFFF"/>
        </a:solidFill>
        <a:ln w="12700" cmpd="sng">
          <a:solidFill>
            <a:srgbClr val="FF0000"/>
          </a:solidFill>
          <a:bevel/>
        </a:ln>
        <a:effectLst>
          <a:outerShdw blurRad="50800" dist="38100" dir="2700000" algn="tl" rotWithShape="0">
            <a:prstClr val="black">
              <a:alpha val="40000"/>
            </a:prstClr>
          </a:outerShdw>
        </a:effectLst>
      </xdr:spPr>
      <xdr:txBody>
        <a:bodyPr vert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右の記載例を参考に</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直接入力して下さい。</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A12</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のセルで「対象期間」のみ選択して印刷してください。</a:t>
          </a:r>
        </a:p>
      </xdr:txBody>
    </xdr:sp>
    <xdr:clientData/>
  </xdr:twoCellAnchor>
  <xdr:twoCellAnchor>
    <xdr:from>
      <xdr:col>49</xdr:col>
      <xdr:colOff>97197</xdr:colOff>
      <xdr:row>16</xdr:row>
      <xdr:rowOff>19439</xdr:rowOff>
    </xdr:from>
    <xdr:to>
      <xdr:col>49</xdr:col>
      <xdr:colOff>301301</xdr:colOff>
      <xdr:row>108</xdr:row>
      <xdr:rowOff>9719</xdr:rowOff>
    </xdr:to>
    <xdr:sp macro="" textlink="">
      <xdr:nvSpPr>
        <xdr:cNvPr id="8" name="右中かっこ 7">
          <a:extLst>
            <a:ext uri="{FF2B5EF4-FFF2-40B4-BE49-F238E27FC236}">
              <a16:creationId xmlns:a16="http://schemas.microsoft.com/office/drawing/2014/main" id="{57A03F8C-5B5F-409E-BDDD-9255E39D4491}"/>
            </a:ext>
          </a:extLst>
        </xdr:cNvPr>
        <xdr:cNvSpPr/>
      </xdr:nvSpPr>
      <xdr:spPr>
        <a:xfrm>
          <a:off x="14422797" y="3286514"/>
          <a:ext cx="204104" cy="23507505"/>
        </a:xfrm>
        <a:prstGeom prst="rightBrace">
          <a:avLst>
            <a:gd name="adj1" fmla="val 39414"/>
            <a:gd name="adj2" fmla="val 5098"/>
          </a:avLst>
        </a:prstGeom>
        <a:noFill/>
        <a:ln w="9525" cap="flat" cmpd="sng" algn="ctr">
          <a:solidFill>
            <a:srgbClr val="FF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fPrintsWithSheet="0"/>
  </xdr:twoCellAnchor>
  <xdr:twoCellAnchor>
    <xdr:from>
      <xdr:col>49</xdr:col>
      <xdr:colOff>364671</xdr:colOff>
      <xdr:row>112</xdr:row>
      <xdr:rowOff>728952</xdr:rowOff>
    </xdr:from>
    <xdr:to>
      <xdr:col>51</xdr:col>
      <xdr:colOff>424518</xdr:colOff>
      <xdr:row>119</xdr:row>
      <xdr:rowOff>54741</xdr:rowOff>
    </xdr:to>
    <xdr:sp macro="" textlink="">
      <xdr:nvSpPr>
        <xdr:cNvPr id="9" name="テキスト ボックス 8">
          <a:extLst>
            <a:ext uri="{FF2B5EF4-FFF2-40B4-BE49-F238E27FC236}">
              <a16:creationId xmlns:a16="http://schemas.microsoft.com/office/drawing/2014/main" id="{18D80BDE-8222-4B16-B09F-22C58E8CBAE1}"/>
            </a:ext>
          </a:extLst>
        </xdr:cNvPr>
        <xdr:cNvSpPr txBox="1"/>
      </xdr:nvSpPr>
      <xdr:spPr>
        <a:xfrm>
          <a:off x="14690271" y="28227627"/>
          <a:ext cx="1431447" cy="1164114"/>
        </a:xfrm>
        <a:prstGeom prst="rect">
          <a:avLst/>
        </a:prstGeom>
        <a:solidFill>
          <a:sysClr val="window" lastClr="FFFFFF"/>
        </a:solidFill>
        <a:ln w="12700" cmpd="sng">
          <a:solidFill>
            <a:srgbClr val="FF0000"/>
          </a:solidFill>
          <a:bevel/>
        </a:ln>
        <a:effectLst>
          <a:outerShdw blurRad="50800" dist="38100" dir="2700000" algn="tl" rotWithShape="0">
            <a:prstClr val="black">
              <a:alpha val="40000"/>
            </a:prstClr>
          </a:outerShdw>
        </a:effectLst>
      </xdr:spPr>
      <xdr:txBody>
        <a:bodyPr vert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右の記載例を参考に</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直接入力して下さい。</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mn-lt"/>
              <a:ea typeface="+mn-ea"/>
              <a:cs typeface="+mn-cs"/>
            </a:rPr>
            <a:t>A12</a:t>
          </a:r>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のセルで「対象期間」のみ選択して印刷してください。</a:t>
          </a:r>
          <a:endPar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49</xdr:col>
      <xdr:colOff>97197</xdr:colOff>
      <xdr:row>112</xdr:row>
      <xdr:rowOff>19439</xdr:rowOff>
    </xdr:from>
    <xdr:to>
      <xdr:col>49</xdr:col>
      <xdr:colOff>301301</xdr:colOff>
      <xdr:row>204</xdr:row>
      <xdr:rowOff>9719</xdr:rowOff>
    </xdr:to>
    <xdr:sp macro="" textlink="">
      <xdr:nvSpPr>
        <xdr:cNvPr id="10" name="右中かっこ 9">
          <a:extLst>
            <a:ext uri="{FF2B5EF4-FFF2-40B4-BE49-F238E27FC236}">
              <a16:creationId xmlns:a16="http://schemas.microsoft.com/office/drawing/2014/main" id="{E221EECD-93AA-4926-B53C-2476EDB31838}"/>
            </a:ext>
          </a:extLst>
        </xdr:cNvPr>
        <xdr:cNvSpPr/>
      </xdr:nvSpPr>
      <xdr:spPr>
        <a:xfrm>
          <a:off x="14422797" y="27518114"/>
          <a:ext cx="204104" cy="23507505"/>
        </a:xfrm>
        <a:prstGeom prst="rightBrace">
          <a:avLst>
            <a:gd name="adj1" fmla="val 39414"/>
            <a:gd name="adj2" fmla="val 5098"/>
          </a:avLst>
        </a:prstGeom>
        <a:noFill/>
        <a:ln w="9525" cap="flat" cmpd="sng" algn="ctr">
          <a:solidFill>
            <a:srgbClr val="FF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fPrintsWithSheet="0"/>
  </xdr:twoCellAnchor>
  <xdr:twoCellAnchor>
    <xdr:from>
      <xdr:col>1</xdr:col>
      <xdr:colOff>54742</xdr:colOff>
      <xdr:row>7</xdr:row>
      <xdr:rowOff>142329</xdr:rowOff>
    </xdr:from>
    <xdr:to>
      <xdr:col>22</xdr:col>
      <xdr:colOff>89666</xdr:colOff>
      <xdr:row>12</xdr:row>
      <xdr:rowOff>165212</xdr:rowOff>
    </xdr:to>
    <xdr:sp macro="" textlink="">
      <xdr:nvSpPr>
        <xdr:cNvPr id="11" name="テキスト ボックス 10">
          <a:extLst>
            <a:ext uri="{FF2B5EF4-FFF2-40B4-BE49-F238E27FC236}">
              <a16:creationId xmlns:a16="http://schemas.microsoft.com/office/drawing/2014/main" id="{39199F86-D419-46D9-AB46-855D31BB6D20}"/>
            </a:ext>
          </a:extLst>
        </xdr:cNvPr>
        <xdr:cNvSpPr txBox="1"/>
      </xdr:nvSpPr>
      <xdr:spPr>
        <a:xfrm>
          <a:off x="950092" y="1675854"/>
          <a:ext cx="5054599" cy="1013483"/>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t>現場閉所日数　</a:t>
          </a:r>
          <a:r>
            <a:rPr kumimoji="1" lang="en-US" altLang="ja-JP" sz="1200" b="1"/>
            <a:t>÷</a:t>
          </a:r>
          <a:r>
            <a:rPr kumimoji="1" lang="ja-JP" altLang="en-US" sz="1200" b="1"/>
            <a:t>　対象期間　＝　現場閉所の割合</a:t>
          </a:r>
          <a:endParaRPr kumimoji="1" lang="en-US" altLang="ja-JP" sz="1200" b="1"/>
        </a:p>
        <a:p>
          <a:r>
            <a:rPr kumimoji="1" lang="ja-JP" altLang="en-US" sz="1100"/>
            <a:t>閉所の割合　≧　</a:t>
          </a:r>
          <a:r>
            <a:rPr kumimoji="1" lang="en-US" altLang="ja-JP" sz="1100"/>
            <a:t>28.5%</a:t>
          </a:r>
          <a:r>
            <a:rPr kumimoji="1" lang="ja-JP" altLang="en-US" sz="1100"/>
            <a:t>以上（各週</a:t>
          </a:r>
          <a:r>
            <a:rPr kumimoji="1" lang="en-US" altLang="ja-JP" sz="1100"/>
            <a:t>2</a:t>
          </a:r>
          <a:r>
            <a:rPr kumimoji="1" lang="ja-JP" altLang="en-US" sz="1100"/>
            <a:t>日</a:t>
          </a:r>
          <a:r>
            <a:rPr kumimoji="1" lang="en-US" altLang="ja-JP" sz="1100"/>
            <a:t>/7</a:t>
          </a:r>
          <a:r>
            <a:rPr kumimoji="1" lang="ja-JP" altLang="en-US" sz="1100"/>
            <a:t>日）　完全週休</a:t>
          </a:r>
          <a:r>
            <a:rPr kumimoji="1" lang="en-US" altLang="ja-JP" sz="1100"/>
            <a:t>2</a:t>
          </a:r>
          <a:r>
            <a:rPr kumimoji="1" lang="ja-JP" altLang="en-US" sz="1100"/>
            <a:t>日達成</a:t>
          </a:r>
          <a:endParaRPr kumimoji="1" lang="en-US" altLang="ja-JP" sz="1100"/>
        </a:p>
        <a:p>
          <a:r>
            <a:rPr kumimoji="1" lang="ja-JP" altLang="en-US" sz="1100"/>
            <a:t>閉所の割合　≧　</a:t>
          </a:r>
          <a:r>
            <a:rPr kumimoji="1" lang="en-US" altLang="ja-JP" sz="1100"/>
            <a:t>28.5%</a:t>
          </a:r>
          <a:r>
            <a:rPr kumimoji="1" lang="ja-JP" altLang="en-US" sz="1100"/>
            <a:t>以上（各月</a:t>
          </a:r>
          <a:r>
            <a:rPr kumimoji="1" lang="en-US" altLang="ja-JP" sz="1100"/>
            <a:t>8</a:t>
          </a:r>
          <a:r>
            <a:rPr kumimoji="1" lang="ja-JP" altLang="en-US" sz="1100"/>
            <a:t>日</a:t>
          </a:r>
          <a:r>
            <a:rPr kumimoji="1" lang="en-US" altLang="ja-JP" sz="1100"/>
            <a:t>/28</a:t>
          </a:r>
          <a:r>
            <a:rPr kumimoji="1" lang="ja-JP" altLang="en-US" sz="1100"/>
            <a:t>日）　</a:t>
          </a:r>
          <a:r>
            <a:rPr kumimoji="1" lang="en-US" altLang="ja-JP" sz="1100"/>
            <a:t>4</a:t>
          </a:r>
          <a:r>
            <a:rPr kumimoji="1" lang="ja-JP" altLang="en-US" sz="1100"/>
            <a:t>週</a:t>
          </a:r>
          <a:r>
            <a:rPr kumimoji="1" lang="en-US" altLang="ja-JP" sz="1100"/>
            <a:t>8</a:t>
          </a:r>
          <a:r>
            <a:rPr kumimoji="1" lang="ja-JP" altLang="en-US" sz="1100"/>
            <a:t>休以上（月単位）達成</a:t>
          </a:r>
          <a:endParaRPr kumimoji="1" lang="en-US" altLang="ja-JP" sz="1100"/>
        </a:p>
        <a:p>
          <a:r>
            <a:rPr kumimoji="1" lang="ja-JP" altLang="ja-JP" sz="1100">
              <a:solidFill>
                <a:schemeClr val="dk1"/>
              </a:solidFill>
              <a:effectLst/>
              <a:latin typeface="+mn-lt"/>
              <a:ea typeface="+mn-ea"/>
              <a:cs typeface="+mn-cs"/>
            </a:rPr>
            <a:t>閉所の割合　≧</a:t>
          </a:r>
          <a:r>
            <a:rPr kumimoji="1" lang="ja-JP" altLang="en-US"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28.5%</a:t>
          </a:r>
          <a:r>
            <a:rPr kumimoji="1" lang="ja-JP" altLang="en-US" sz="1100">
              <a:solidFill>
                <a:schemeClr val="dk1"/>
              </a:solidFill>
              <a:effectLst/>
              <a:latin typeface="+mn-lt"/>
              <a:ea typeface="+mn-ea"/>
              <a:cs typeface="+mn-cs"/>
            </a:rPr>
            <a:t>以上（</a:t>
          </a:r>
          <a:r>
            <a:rPr kumimoji="1" lang="en-US" altLang="ja-JP" sz="1100">
              <a:solidFill>
                <a:schemeClr val="dk1"/>
              </a:solidFill>
              <a:effectLst/>
              <a:latin typeface="+mn-lt"/>
              <a:ea typeface="+mn-ea"/>
              <a:cs typeface="+mn-cs"/>
            </a:rPr>
            <a:t>8</a:t>
          </a:r>
          <a:r>
            <a:rPr kumimoji="1" lang="ja-JP" altLang="en-US" sz="1100">
              <a:solidFill>
                <a:schemeClr val="dk1"/>
              </a:solidFill>
              <a:effectLst/>
              <a:latin typeface="+mn-lt"/>
              <a:ea typeface="+mn-ea"/>
              <a:cs typeface="+mn-cs"/>
            </a:rPr>
            <a:t>日</a:t>
          </a:r>
          <a:r>
            <a:rPr kumimoji="1" lang="en-US" altLang="ja-JP" sz="1100">
              <a:solidFill>
                <a:schemeClr val="dk1"/>
              </a:solidFill>
              <a:effectLst/>
              <a:latin typeface="+mn-lt"/>
              <a:ea typeface="+mn-ea"/>
              <a:cs typeface="+mn-cs"/>
            </a:rPr>
            <a:t>/28</a:t>
          </a:r>
          <a:r>
            <a:rPr kumimoji="1" lang="ja-JP" altLang="en-US" sz="1100">
              <a:solidFill>
                <a:schemeClr val="dk1"/>
              </a:solidFill>
              <a:effectLst/>
              <a:latin typeface="+mn-lt"/>
              <a:ea typeface="+mn-ea"/>
              <a:cs typeface="+mn-cs"/>
            </a:rPr>
            <a:t>日）　</a:t>
          </a:r>
          <a:r>
            <a:rPr kumimoji="1" lang="en-US" altLang="ja-JP" sz="1100">
              <a:solidFill>
                <a:schemeClr val="dk1"/>
              </a:solidFill>
              <a:effectLst/>
              <a:latin typeface="+mn-lt"/>
              <a:ea typeface="+mn-ea"/>
              <a:cs typeface="+mn-cs"/>
            </a:rPr>
            <a:t>  4</a:t>
          </a:r>
          <a:r>
            <a:rPr kumimoji="1" lang="ja-JP" altLang="en-US" sz="1100">
              <a:solidFill>
                <a:schemeClr val="dk1"/>
              </a:solidFill>
              <a:effectLst/>
              <a:latin typeface="+mn-lt"/>
              <a:ea typeface="+mn-ea"/>
              <a:cs typeface="+mn-cs"/>
            </a:rPr>
            <a:t>週</a:t>
          </a:r>
          <a:r>
            <a:rPr kumimoji="1" lang="en-US" altLang="ja-JP" sz="1100">
              <a:solidFill>
                <a:schemeClr val="dk1"/>
              </a:solidFill>
              <a:effectLst/>
              <a:latin typeface="+mn-lt"/>
              <a:ea typeface="+mn-ea"/>
              <a:cs typeface="+mn-cs"/>
            </a:rPr>
            <a:t>8</a:t>
          </a:r>
          <a:r>
            <a:rPr kumimoji="1" lang="ja-JP" altLang="en-US" sz="1100">
              <a:solidFill>
                <a:schemeClr val="dk1"/>
              </a:solidFill>
              <a:effectLst/>
              <a:latin typeface="+mn-lt"/>
              <a:ea typeface="+mn-ea"/>
              <a:cs typeface="+mn-cs"/>
            </a:rPr>
            <a:t>休以上（通期）達成　</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補正無　　　　　　</a:t>
          </a:r>
          <a:r>
            <a:rPr kumimoji="1" lang="ja-JP" altLang="en-US"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閉所の割合　</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28.5%</a:t>
          </a:r>
          <a:r>
            <a:rPr kumimoji="1" lang="ja-JP" altLang="en-US" sz="1100">
              <a:solidFill>
                <a:schemeClr val="dk1"/>
              </a:solidFill>
              <a:effectLst/>
              <a:latin typeface="+mn-lt"/>
              <a:ea typeface="+mn-ea"/>
              <a:cs typeface="+mn-cs"/>
            </a:rPr>
            <a:t>未満　週休</a:t>
          </a:r>
          <a:r>
            <a:rPr kumimoji="1" lang="en-US" altLang="ja-JP" sz="1100">
              <a:solidFill>
                <a:schemeClr val="dk1"/>
              </a:solidFill>
              <a:effectLst/>
              <a:latin typeface="+mn-lt"/>
              <a:ea typeface="+mn-ea"/>
              <a:cs typeface="+mn-cs"/>
            </a:rPr>
            <a:t>2</a:t>
          </a:r>
          <a:r>
            <a:rPr kumimoji="1" lang="ja-JP" altLang="en-US" sz="1100">
              <a:solidFill>
                <a:schemeClr val="dk1"/>
              </a:solidFill>
              <a:effectLst/>
              <a:latin typeface="+mn-lt"/>
              <a:ea typeface="+mn-ea"/>
              <a:cs typeface="+mn-cs"/>
            </a:rPr>
            <a:t>日未達成　</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補正無</a:t>
          </a:r>
          <a:endParaRPr lang="ja-JP" altLang="ja-JP">
            <a:effectLst/>
          </a:endParaRPr>
        </a:p>
      </xdr:txBody>
    </xdr:sp>
    <xdr:clientData/>
  </xdr:twoCellAnchor>
  <xdr:oneCellAnchor>
    <xdr:from>
      <xdr:col>32</xdr:col>
      <xdr:colOff>164225</xdr:colOff>
      <xdr:row>7</xdr:row>
      <xdr:rowOff>32845</xdr:rowOff>
    </xdr:from>
    <xdr:ext cx="2098676" cy="833967"/>
    <xdr:sp macro="" textlink="">
      <xdr:nvSpPr>
        <xdr:cNvPr id="12" name="四角形吹き出し 32">
          <a:extLst>
            <a:ext uri="{FF2B5EF4-FFF2-40B4-BE49-F238E27FC236}">
              <a16:creationId xmlns:a16="http://schemas.microsoft.com/office/drawing/2014/main" id="{82D43BD8-D467-4F55-878E-4203C5293B4D}"/>
            </a:ext>
          </a:extLst>
        </xdr:cNvPr>
        <xdr:cNvSpPr/>
      </xdr:nvSpPr>
      <xdr:spPr>
        <a:xfrm>
          <a:off x="8460500" y="1566370"/>
          <a:ext cx="2098676" cy="833967"/>
        </a:xfrm>
        <a:prstGeom prst="wedgeRectCallout">
          <a:avLst>
            <a:gd name="adj1" fmla="val -7074"/>
            <a:gd name="adj2" fmla="val 98689"/>
          </a:avLst>
        </a:prstGeom>
        <a:solidFill>
          <a:schemeClr val="tx1">
            <a:lumMod val="50000"/>
            <a:lumOff val="5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ctr"/>
          <a:r>
            <a:rPr kumimoji="1" lang="ja-JP" altLang="en-US" sz="1100">
              <a:latin typeface="ＭＳ ゴシック" panose="020B0609070205080204" pitchFamily="49" charset="-128"/>
              <a:ea typeface="ＭＳ ゴシック" panose="020B0609070205080204" pitchFamily="49" charset="-128"/>
            </a:rPr>
            <a:t>グレー着色は完全週休２日の達成判断するために翌月を記載する箇所であり、当月の日数にカウントしないこと</a:t>
          </a:r>
          <a:endParaRPr kumimoji="1" lang="en-US" altLang="ja-JP" sz="1100">
            <a:latin typeface="ＭＳ ゴシック" panose="020B0609070205080204" pitchFamily="49" charset="-128"/>
            <a:ea typeface="ＭＳ ゴシック" panose="020B0609070205080204" pitchFamily="49" charset="-128"/>
          </a:endParaRPr>
        </a:p>
      </xdr:txBody>
    </xdr:sp>
    <xdr:clientData/>
  </xdr:oneCellAnchor>
  <xdr:twoCellAnchor>
    <xdr:from>
      <xdr:col>45</xdr:col>
      <xdr:colOff>853966</xdr:colOff>
      <xdr:row>9</xdr:row>
      <xdr:rowOff>54741</xdr:rowOff>
    </xdr:from>
    <xdr:to>
      <xdr:col>46</xdr:col>
      <xdr:colOff>430287</xdr:colOff>
      <xdr:row>10</xdr:row>
      <xdr:rowOff>142306</xdr:rowOff>
    </xdr:to>
    <xdr:sp macro="" textlink="">
      <xdr:nvSpPr>
        <xdr:cNvPr id="13" name="テキスト ボックス 12">
          <a:extLst>
            <a:ext uri="{FF2B5EF4-FFF2-40B4-BE49-F238E27FC236}">
              <a16:creationId xmlns:a16="http://schemas.microsoft.com/office/drawing/2014/main" id="{A5957E13-C2FD-48FE-B6A0-B447F03720D7}"/>
            </a:ext>
          </a:extLst>
        </xdr:cNvPr>
        <xdr:cNvSpPr txBox="1"/>
      </xdr:nvSpPr>
      <xdr:spPr>
        <a:xfrm>
          <a:off x="12464941" y="1931166"/>
          <a:ext cx="547871" cy="306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1">
              <a:solidFill>
                <a:srgbClr val="FF0000"/>
              </a:solidFill>
            </a:rPr>
            <a:t>※</a:t>
          </a:r>
          <a:r>
            <a:rPr kumimoji="1" lang="ja-JP" altLang="en-US" sz="1000" b="1">
              <a:solidFill>
                <a:srgbClr val="FF0000"/>
              </a:solidFill>
            </a:rPr>
            <a:t>３</a:t>
          </a:r>
        </a:p>
      </xdr:txBody>
    </xdr:sp>
    <xdr:clientData/>
  </xdr:twoCellAnchor>
  <xdr:oneCellAnchor>
    <xdr:from>
      <xdr:col>95</xdr:col>
      <xdr:colOff>38101</xdr:colOff>
      <xdr:row>7</xdr:row>
      <xdr:rowOff>9525</xdr:rowOff>
    </xdr:from>
    <xdr:ext cx="2505074" cy="733425"/>
    <xdr:sp macro="" textlink="">
      <xdr:nvSpPr>
        <xdr:cNvPr id="14" name="四角形吹き出し 18">
          <a:extLst>
            <a:ext uri="{FF2B5EF4-FFF2-40B4-BE49-F238E27FC236}">
              <a16:creationId xmlns:a16="http://schemas.microsoft.com/office/drawing/2014/main" id="{821EF13D-74AB-4A7E-B5B8-4EEEE060E4AF}"/>
            </a:ext>
          </a:extLst>
        </xdr:cNvPr>
        <xdr:cNvSpPr/>
      </xdr:nvSpPr>
      <xdr:spPr>
        <a:xfrm>
          <a:off x="26727151" y="1543050"/>
          <a:ext cx="2505074" cy="733425"/>
        </a:xfrm>
        <a:prstGeom prst="wedgeRectCallout">
          <a:avLst>
            <a:gd name="adj1" fmla="val 20514"/>
            <a:gd name="adj2" fmla="val 82952"/>
          </a:avLst>
        </a:prstGeom>
        <a:noFill/>
        <a:ln w="28575" cmpd="dbl">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chorCtr="0">
          <a:noAutofit/>
        </a:bodyPr>
        <a:lstStyle/>
        <a:p>
          <a:pPr algn="l"/>
          <a:r>
            <a:rPr kumimoji="1" lang="ja-JP" altLang="en-US" sz="1800">
              <a:solidFill>
                <a:srgbClr val="FF0000"/>
              </a:solidFill>
              <a:latin typeface="ＭＳ ゴシック" panose="020B0609070205080204" pitchFamily="49" charset="-128"/>
              <a:ea typeface="ＭＳ ゴシック" panose="020B0609070205080204" pitchFamily="49" charset="-128"/>
            </a:rPr>
            <a:t>毎月、現場閉所率の</a:t>
          </a:r>
          <a:endParaRPr kumimoji="1" lang="en-US" altLang="ja-JP" sz="1800">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800">
              <a:solidFill>
                <a:srgbClr val="FF0000"/>
              </a:solidFill>
              <a:latin typeface="ＭＳ ゴシック" panose="020B0609070205080204" pitchFamily="49" charset="-128"/>
              <a:ea typeface="ＭＳ ゴシック" panose="020B0609070205080204" pitchFamily="49" charset="-128"/>
            </a:rPr>
            <a:t>確認を行う</a:t>
          </a:r>
        </a:p>
      </xdr:txBody>
    </xdr:sp>
    <xdr:clientData/>
  </xdr:oneCellAnchor>
  <xdr:oneCellAnchor>
    <xdr:from>
      <xdr:col>93</xdr:col>
      <xdr:colOff>271142</xdr:colOff>
      <xdr:row>214</xdr:row>
      <xdr:rowOff>110614</xdr:rowOff>
    </xdr:from>
    <xdr:ext cx="3211480" cy="973266"/>
    <xdr:sp macro="" textlink="">
      <xdr:nvSpPr>
        <xdr:cNvPr id="15" name="四角形吹き出し 19">
          <a:extLst>
            <a:ext uri="{FF2B5EF4-FFF2-40B4-BE49-F238E27FC236}">
              <a16:creationId xmlns:a16="http://schemas.microsoft.com/office/drawing/2014/main" id="{C8A91CC4-78D2-4751-898B-087DF8872F21}"/>
            </a:ext>
          </a:extLst>
        </xdr:cNvPr>
        <xdr:cNvSpPr/>
      </xdr:nvSpPr>
      <xdr:spPr>
        <a:xfrm>
          <a:off x="26436317" y="53431564"/>
          <a:ext cx="3211480" cy="973266"/>
        </a:xfrm>
        <a:prstGeom prst="wedgeRectCallout">
          <a:avLst>
            <a:gd name="adj1" fmla="val 14353"/>
            <a:gd name="adj2" fmla="val -81089"/>
          </a:avLst>
        </a:prstGeom>
        <a:noFill/>
        <a:ln w="28575" cmpd="dbl">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800">
              <a:solidFill>
                <a:srgbClr val="FF0000"/>
              </a:solidFill>
              <a:latin typeface="ＭＳ ゴシック" panose="020B0609070205080204" pitchFamily="49" charset="-128"/>
              <a:ea typeface="ＭＳ ゴシック" panose="020B0609070205080204" pitchFamily="49" charset="-128"/>
            </a:rPr>
            <a:t>現場閉所の達成状況は、工事期間全ての月における現場閉所率で確認する</a:t>
          </a:r>
        </a:p>
      </xdr:txBody>
    </xdr:sp>
    <xdr:clientData/>
  </xdr:oneCellAnchor>
  <xdr:twoCellAnchor>
    <xdr:from>
      <xdr:col>52</xdr:col>
      <xdr:colOff>54742</xdr:colOff>
      <xdr:row>7</xdr:row>
      <xdr:rowOff>142329</xdr:rowOff>
    </xdr:from>
    <xdr:to>
      <xdr:col>73</xdr:col>
      <xdr:colOff>89666</xdr:colOff>
      <xdr:row>12</xdr:row>
      <xdr:rowOff>165212</xdr:rowOff>
    </xdr:to>
    <xdr:sp macro="" textlink="">
      <xdr:nvSpPr>
        <xdr:cNvPr id="16" name="テキスト ボックス 15">
          <a:extLst>
            <a:ext uri="{FF2B5EF4-FFF2-40B4-BE49-F238E27FC236}">
              <a16:creationId xmlns:a16="http://schemas.microsoft.com/office/drawing/2014/main" id="{7EFFA68B-971F-4371-87A0-E8CC8EA3AF48}"/>
            </a:ext>
          </a:extLst>
        </xdr:cNvPr>
        <xdr:cNvSpPr txBox="1"/>
      </xdr:nvSpPr>
      <xdr:spPr>
        <a:xfrm>
          <a:off x="16437742" y="1675854"/>
          <a:ext cx="5054599" cy="1013483"/>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t>現場閉所日数　</a:t>
          </a:r>
          <a:r>
            <a:rPr kumimoji="1" lang="en-US" altLang="ja-JP" sz="1200" b="1"/>
            <a:t>÷</a:t>
          </a:r>
          <a:r>
            <a:rPr kumimoji="1" lang="ja-JP" altLang="en-US" sz="1200" b="1"/>
            <a:t>　対象期間　＝　現場閉所の割合</a:t>
          </a:r>
          <a:endParaRPr kumimoji="1" lang="en-US" altLang="ja-JP" sz="1200" b="1"/>
        </a:p>
        <a:p>
          <a:r>
            <a:rPr kumimoji="1" lang="ja-JP" altLang="en-US" sz="1100"/>
            <a:t>閉所の割合　≧　</a:t>
          </a:r>
          <a:r>
            <a:rPr kumimoji="1" lang="en-US" altLang="ja-JP" sz="1100"/>
            <a:t>28.5%</a:t>
          </a:r>
          <a:r>
            <a:rPr kumimoji="1" lang="ja-JP" altLang="en-US" sz="1100"/>
            <a:t>以上（各週</a:t>
          </a:r>
          <a:r>
            <a:rPr kumimoji="1" lang="en-US" altLang="ja-JP" sz="1100"/>
            <a:t>2</a:t>
          </a:r>
          <a:r>
            <a:rPr kumimoji="1" lang="ja-JP" altLang="en-US" sz="1100"/>
            <a:t>日</a:t>
          </a:r>
          <a:r>
            <a:rPr kumimoji="1" lang="en-US" altLang="ja-JP" sz="1100"/>
            <a:t>/7</a:t>
          </a:r>
          <a:r>
            <a:rPr kumimoji="1" lang="ja-JP" altLang="en-US" sz="1100"/>
            <a:t>日）　完全週休</a:t>
          </a:r>
          <a:r>
            <a:rPr kumimoji="1" lang="en-US" altLang="ja-JP" sz="1100"/>
            <a:t>2</a:t>
          </a:r>
          <a:r>
            <a:rPr kumimoji="1" lang="ja-JP" altLang="en-US" sz="1100"/>
            <a:t>日達成</a:t>
          </a:r>
          <a:endParaRPr kumimoji="1" lang="en-US" altLang="ja-JP" sz="1100"/>
        </a:p>
        <a:p>
          <a:r>
            <a:rPr kumimoji="1" lang="ja-JP" altLang="en-US" sz="1100"/>
            <a:t>閉所の割合　≧　</a:t>
          </a:r>
          <a:r>
            <a:rPr kumimoji="1" lang="en-US" altLang="ja-JP" sz="1100"/>
            <a:t>28.5%</a:t>
          </a:r>
          <a:r>
            <a:rPr kumimoji="1" lang="ja-JP" altLang="en-US" sz="1100"/>
            <a:t>以上（各月</a:t>
          </a:r>
          <a:r>
            <a:rPr kumimoji="1" lang="en-US" altLang="ja-JP" sz="1100"/>
            <a:t>8</a:t>
          </a:r>
          <a:r>
            <a:rPr kumimoji="1" lang="ja-JP" altLang="en-US" sz="1100"/>
            <a:t>日</a:t>
          </a:r>
          <a:r>
            <a:rPr kumimoji="1" lang="en-US" altLang="ja-JP" sz="1100"/>
            <a:t>/28</a:t>
          </a:r>
          <a:r>
            <a:rPr kumimoji="1" lang="ja-JP" altLang="en-US" sz="1100"/>
            <a:t>日）　</a:t>
          </a:r>
          <a:r>
            <a:rPr kumimoji="1" lang="en-US" altLang="ja-JP" sz="1100"/>
            <a:t>4</a:t>
          </a:r>
          <a:r>
            <a:rPr kumimoji="1" lang="ja-JP" altLang="en-US" sz="1100"/>
            <a:t>週</a:t>
          </a:r>
          <a:r>
            <a:rPr kumimoji="1" lang="en-US" altLang="ja-JP" sz="1100"/>
            <a:t>8</a:t>
          </a:r>
          <a:r>
            <a:rPr kumimoji="1" lang="ja-JP" altLang="en-US" sz="1100"/>
            <a:t>休以上（月単位）達成</a:t>
          </a:r>
          <a:endParaRPr kumimoji="1" lang="en-US" altLang="ja-JP" sz="1100"/>
        </a:p>
        <a:p>
          <a:r>
            <a:rPr kumimoji="1" lang="ja-JP" altLang="ja-JP" sz="1100">
              <a:solidFill>
                <a:schemeClr val="dk1"/>
              </a:solidFill>
              <a:effectLst/>
              <a:latin typeface="+mn-lt"/>
              <a:ea typeface="+mn-ea"/>
              <a:cs typeface="+mn-cs"/>
            </a:rPr>
            <a:t>閉所の割合　≧</a:t>
          </a:r>
          <a:r>
            <a:rPr kumimoji="1" lang="ja-JP" altLang="en-US"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28.5%</a:t>
          </a:r>
          <a:r>
            <a:rPr kumimoji="1" lang="ja-JP" altLang="en-US" sz="1100">
              <a:solidFill>
                <a:schemeClr val="dk1"/>
              </a:solidFill>
              <a:effectLst/>
              <a:latin typeface="+mn-lt"/>
              <a:ea typeface="+mn-ea"/>
              <a:cs typeface="+mn-cs"/>
            </a:rPr>
            <a:t>以上（</a:t>
          </a:r>
          <a:r>
            <a:rPr kumimoji="1" lang="en-US" altLang="ja-JP" sz="1100">
              <a:solidFill>
                <a:schemeClr val="dk1"/>
              </a:solidFill>
              <a:effectLst/>
              <a:latin typeface="+mn-lt"/>
              <a:ea typeface="+mn-ea"/>
              <a:cs typeface="+mn-cs"/>
            </a:rPr>
            <a:t>8</a:t>
          </a:r>
          <a:r>
            <a:rPr kumimoji="1" lang="ja-JP" altLang="en-US" sz="1100">
              <a:solidFill>
                <a:schemeClr val="dk1"/>
              </a:solidFill>
              <a:effectLst/>
              <a:latin typeface="+mn-lt"/>
              <a:ea typeface="+mn-ea"/>
              <a:cs typeface="+mn-cs"/>
            </a:rPr>
            <a:t>日</a:t>
          </a:r>
          <a:r>
            <a:rPr kumimoji="1" lang="en-US" altLang="ja-JP" sz="1100">
              <a:solidFill>
                <a:schemeClr val="dk1"/>
              </a:solidFill>
              <a:effectLst/>
              <a:latin typeface="+mn-lt"/>
              <a:ea typeface="+mn-ea"/>
              <a:cs typeface="+mn-cs"/>
            </a:rPr>
            <a:t>/28</a:t>
          </a:r>
          <a:r>
            <a:rPr kumimoji="1" lang="ja-JP" altLang="en-US" sz="1100">
              <a:solidFill>
                <a:schemeClr val="dk1"/>
              </a:solidFill>
              <a:effectLst/>
              <a:latin typeface="+mn-lt"/>
              <a:ea typeface="+mn-ea"/>
              <a:cs typeface="+mn-cs"/>
            </a:rPr>
            <a:t>日）　</a:t>
          </a:r>
          <a:r>
            <a:rPr kumimoji="1" lang="en-US" altLang="ja-JP" sz="1100">
              <a:solidFill>
                <a:schemeClr val="dk1"/>
              </a:solidFill>
              <a:effectLst/>
              <a:latin typeface="+mn-lt"/>
              <a:ea typeface="+mn-ea"/>
              <a:cs typeface="+mn-cs"/>
            </a:rPr>
            <a:t>  4</a:t>
          </a:r>
          <a:r>
            <a:rPr kumimoji="1" lang="ja-JP" altLang="en-US" sz="1100">
              <a:solidFill>
                <a:schemeClr val="dk1"/>
              </a:solidFill>
              <a:effectLst/>
              <a:latin typeface="+mn-lt"/>
              <a:ea typeface="+mn-ea"/>
              <a:cs typeface="+mn-cs"/>
            </a:rPr>
            <a:t>週</a:t>
          </a:r>
          <a:r>
            <a:rPr kumimoji="1" lang="en-US" altLang="ja-JP" sz="1100">
              <a:solidFill>
                <a:schemeClr val="dk1"/>
              </a:solidFill>
              <a:effectLst/>
              <a:latin typeface="+mn-lt"/>
              <a:ea typeface="+mn-ea"/>
              <a:cs typeface="+mn-cs"/>
            </a:rPr>
            <a:t>8</a:t>
          </a:r>
          <a:r>
            <a:rPr kumimoji="1" lang="ja-JP" altLang="en-US" sz="1100">
              <a:solidFill>
                <a:schemeClr val="dk1"/>
              </a:solidFill>
              <a:effectLst/>
              <a:latin typeface="+mn-lt"/>
              <a:ea typeface="+mn-ea"/>
              <a:cs typeface="+mn-cs"/>
            </a:rPr>
            <a:t>休以上（通期）達成　</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補正無　　　　　　</a:t>
          </a:r>
          <a:r>
            <a:rPr kumimoji="1" lang="ja-JP" altLang="en-US"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閉所の割合　</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28.5%</a:t>
          </a:r>
          <a:r>
            <a:rPr kumimoji="1" lang="ja-JP" altLang="en-US" sz="1100">
              <a:solidFill>
                <a:schemeClr val="dk1"/>
              </a:solidFill>
              <a:effectLst/>
              <a:latin typeface="+mn-lt"/>
              <a:ea typeface="+mn-ea"/>
              <a:cs typeface="+mn-cs"/>
            </a:rPr>
            <a:t>未満　週休</a:t>
          </a:r>
          <a:r>
            <a:rPr kumimoji="1" lang="en-US" altLang="ja-JP" sz="1100">
              <a:solidFill>
                <a:schemeClr val="dk1"/>
              </a:solidFill>
              <a:effectLst/>
              <a:latin typeface="+mn-lt"/>
              <a:ea typeface="+mn-ea"/>
              <a:cs typeface="+mn-cs"/>
            </a:rPr>
            <a:t>2</a:t>
          </a:r>
          <a:r>
            <a:rPr kumimoji="1" lang="ja-JP" altLang="en-US" sz="1100">
              <a:solidFill>
                <a:schemeClr val="dk1"/>
              </a:solidFill>
              <a:effectLst/>
              <a:latin typeface="+mn-lt"/>
              <a:ea typeface="+mn-ea"/>
              <a:cs typeface="+mn-cs"/>
            </a:rPr>
            <a:t>日未達成　</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補正無</a:t>
          </a:r>
          <a:endParaRPr lang="ja-JP" altLang="ja-JP">
            <a:effectLst/>
          </a:endParaRPr>
        </a:p>
      </xdr:txBody>
    </xdr:sp>
    <xdr:clientData/>
  </xdr:twoCellAnchor>
  <xdr:oneCellAnchor>
    <xdr:from>
      <xdr:col>83</xdr:col>
      <xdr:colOff>164225</xdr:colOff>
      <xdr:row>7</xdr:row>
      <xdr:rowOff>32845</xdr:rowOff>
    </xdr:from>
    <xdr:ext cx="2098676" cy="833967"/>
    <xdr:sp macro="" textlink="">
      <xdr:nvSpPr>
        <xdr:cNvPr id="17" name="四角形吹き出し 32">
          <a:extLst>
            <a:ext uri="{FF2B5EF4-FFF2-40B4-BE49-F238E27FC236}">
              <a16:creationId xmlns:a16="http://schemas.microsoft.com/office/drawing/2014/main" id="{3FEEAAD2-D89B-484E-89CC-7BD7E0249E5C}"/>
            </a:ext>
          </a:extLst>
        </xdr:cNvPr>
        <xdr:cNvSpPr/>
      </xdr:nvSpPr>
      <xdr:spPr>
        <a:xfrm>
          <a:off x="23948150" y="1566370"/>
          <a:ext cx="2098676" cy="833967"/>
        </a:xfrm>
        <a:prstGeom prst="wedgeRectCallout">
          <a:avLst>
            <a:gd name="adj1" fmla="val -7074"/>
            <a:gd name="adj2" fmla="val 98689"/>
          </a:avLst>
        </a:prstGeom>
        <a:solidFill>
          <a:schemeClr val="tx1">
            <a:lumMod val="50000"/>
            <a:lumOff val="5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ctr"/>
          <a:r>
            <a:rPr kumimoji="1" lang="ja-JP" altLang="en-US" sz="1100">
              <a:latin typeface="ＭＳ ゴシック" panose="020B0609070205080204" pitchFamily="49" charset="-128"/>
              <a:ea typeface="ＭＳ ゴシック" panose="020B0609070205080204" pitchFamily="49" charset="-128"/>
            </a:rPr>
            <a:t>グレー着色は完全週休２日の達成判断するために翌月を記載する箇所であり、当月の日数にカウントしないこと</a:t>
          </a:r>
          <a:endParaRPr kumimoji="1" lang="en-US" altLang="ja-JP" sz="1100">
            <a:latin typeface="ＭＳ ゴシック" panose="020B0609070205080204" pitchFamily="49" charset="-128"/>
            <a:ea typeface="ＭＳ ゴシック" panose="020B0609070205080204" pitchFamily="49" charset="-128"/>
          </a:endParaRPr>
        </a:p>
      </xdr:txBody>
    </xdr:sp>
    <xdr:clientData/>
  </xdr:oneCellAnchor>
  <xdr:twoCellAnchor>
    <xdr:from>
      <xdr:col>96</xdr:col>
      <xdr:colOff>853966</xdr:colOff>
      <xdr:row>9</xdr:row>
      <xdr:rowOff>54741</xdr:rowOff>
    </xdr:from>
    <xdr:to>
      <xdr:col>97</xdr:col>
      <xdr:colOff>430287</xdr:colOff>
      <xdr:row>10</xdr:row>
      <xdr:rowOff>142306</xdr:rowOff>
    </xdr:to>
    <xdr:sp macro="" textlink="">
      <xdr:nvSpPr>
        <xdr:cNvPr id="18" name="テキスト ボックス 17">
          <a:extLst>
            <a:ext uri="{FF2B5EF4-FFF2-40B4-BE49-F238E27FC236}">
              <a16:creationId xmlns:a16="http://schemas.microsoft.com/office/drawing/2014/main" id="{E12BEECF-EC72-4229-A4CA-0EEA823DD5D7}"/>
            </a:ext>
          </a:extLst>
        </xdr:cNvPr>
        <xdr:cNvSpPr txBox="1"/>
      </xdr:nvSpPr>
      <xdr:spPr>
        <a:xfrm>
          <a:off x="27952591" y="1931166"/>
          <a:ext cx="547871" cy="306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1">
              <a:solidFill>
                <a:srgbClr val="FF0000"/>
              </a:solidFill>
            </a:rPr>
            <a:t>※</a:t>
          </a:r>
          <a:r>
            <a:rPr kumimoji="1" lang="ja-JP" altLang="en-US" sz="1000" b="1">
              <a:solidFill>
                <a:srgbClr val="FF0000"/>
              </a:solidFill>
            </a:rPr>
            <a:t>３</a:t>
          </a:r>
        </a:p>
      </xdr:txBody>
    </xdr:sp>
    <xdr:clientData/>
  </xdr:twoCellAnchor>
  <xdr:twoCellAnchor>
    <xdr:from>
      <xdr:col>58</xdr:col>
      <xdr:colOff>218966</xdr:colOff>
      <xdr:row>4</xdr:row>
      <xdr:rowOff>131379</xdr:rowOff>
    </xdr:from>
    <xdr:to>
      <xdr:col>88</xdr:col>
      <xdr:colOff>171342</xdr:colOff>
      <xdr:row>12</xdr:row>
      <xdr:rowOff>121854</xdr:rowOff>
    </xdr:to>
    <xdr:sp macro="" textlink="">
      <xdr:nvSpPr>
        <xdr:cNvPr id="19" name="フローチャート: 代替処理 18">
          <a:hlinkClick xmlns:r="http://schemas.openxmlformats.org/officeDocument/2006/relationships" r:id="rId1"/>
          <a:extLst>
            <a:ext uri="{FF2B5EF4-FFF2-40B4-BE49-F238E27FC236}">
              <a16:creationId xmlns:a16="http://schemas.microsoft.com/office/drawing/2014/main" id="{2527A203-E103-49AC-B915-99A9C20757AF}"/>
            </a:ext>
          </a:extLst>
        </xdr:cNvPr>
        <xdr:cNvSpPr/>
      </xdr:nvSpPr>
      <xdr:spPr>
        <a:xfrm>
          <a:off x="18049766" y="1055304"/>
          <a:ext cx="7096126" cy="1590675"/>
        </a:xfrm>
        <a:prstGeom prst="flowChartAlternateProcess">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800" b="1">
              <a:solidFill>
                <a:srgbClr val="FF0000"/>
              </a:solidFill>
              <a:latin typeface="ＭＳ ゴシック" panose="020B0609070205080204" pitchFamily="49" charset="-128"/>
              <a:ea typeface="ＭＳ ゴシック" panose="020B0609070205080204" pitchFamily="49" charset="-128"/>
            </a:rPr>
            <a:t>計画提出時（記入例）</a:t>
          </a:r>
          <a:endParaRPr kumimoji="1" lang="en-US" altLang="ja-JP" sz="1800" b="1">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200" b="1">
              <a:latin typeface="ＭＳ ゴシック" panose="020B0609070205080204" pitchFamily="49" charset="-128"/>
              <a:ea typeface="ＭＳ ゴシック" panose="020B0609070205080204" pitchFamily="49" charset="-128"/>
            </a:rPr>
            <a:t>※</a:t>
          </a:r>
          <a:r>
            <a:rPr kumimoji="1" lang="ja-JP" altLang="en-US" sz="1200" b="1">
              <a:latin typeface="ＭＳ ゴシック" panose="020B0609070205080204" pitchFamily="49" charset="-128"/>
              <a:ea typeface="ＭＳ ゴシック" panose="020B0609070205080204" pitchFamily="49" charset="-128"/>
            </a:rPr>
            <a:t>工事着手日前に書面で協議すること。工事着手前日までに書面で協議されなかった場合は週休２日は未実施として取扱い、請負金額を減額変更する。</a:t>
          </a:r>
          <a:endParaRPr kumimoji="1" lang="en-US" altLang="ja-JP" sz="1200" b="1">
            <a:latin typeface="ＭＳ ゴシック" panose="020B0609070205080204" pitchFamily="49" charset="-128"/>
            <a:ea typeface="ＭＳ ゴシック" panose="020B0609070205080204" pitchFamily="49" charset="-128"/>
          </a:endParaRPr>
        </a:p>
        <a:p>
          <a:pPr algn="l"/>
          <a:endParaRPr kumimoji="1" lang="en-US" altLang="ja-JP" sz="1200" b="1">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0070C0"/>
              </a:solidFill>
              <a:latin typeface="ＭＳ ゴシック" panose="020B0609070205080204" pitchFamily="49" charset="-128"/>
              <a:ea typeface="ＭＳ ゴシック" panose="020B0609070205080204" pitchFamily="49" charset="-128"/>
            </a:rPr>
            <a:t>実施の記載例はこちら</a:t>
          </a:r>
        </a:p>
      </xdr:txBody>
    </xdr:sp>
    <xdr:clientData/>
  </xdr:twoCellAnchor>
  <xdr:twoCellAnchor>
    <xdr:from>
      <xdr:col>65</xdr:col>
      <xdr:colOff>142328</xdr:colOff>
      <xdr:row>48</xdr:row>
      <xdr:rowOff>131380</xdr:rowOff>
    </xdr:from>
    <xdr:to>
      <xdr:col>69</xdr:col>
      <xdr:colOff>120431</xdr:colOff>
      <xdr:row>48</xdr:row>
      <xdr:rowOff>637289</xdr:rowOff>
    </xdr:to>
    <xdr:sp macro="" textlink="">
      <xdr:nvSpPr>
        <xdr:cNvPr id="20" name="テキスト ボックス 19">
          <a:extLst>
            <a:ext uri="{FF2B5EF4-FFF2-40B4-BE49-F238E27FC236}">
              <a16:creationId xmlns:a16="http://schemas.microsoft.com/office/drawing/2014/main" id="{38E187FC-D6CA-401B-8123-D5539CFE6772}"/>
            </a:ext>
          </a:extLst>
        </xdr:cNvPr>
        <xdr:cNvSpPr txBox="1"/>
      </xdr:nvSpPr>
      <xdr:spPr>
        <a:xfrm>
          <a:off x="19640003" y="11475655"/>
          <a:ext cx="930603" cy="505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b="1">
              <a:solidFill>
                <a:srgbClr val="FF0000"/>
              </a:solidFill>
            </a:rPr>
            <a:t>夏季休暇</a:t>
          </a:r>
          <a:endParaRPr kumimoji="1" lang="en-US" altLang="ja-JP" sz="1100" b="1">
            <a:solidFill>
              <a:srgbClr val="FF0000"/>
            </a:solidFill>
          </a:endParaRPr>
        </a:p>
        <a:p>
          <a:pPr algn="ctr"/>
          <a:r>
            <a:rPr kumimoji="1" lang="ja-JP" altLang="en-US" sz="1100" b="1">
              <a:solidFill>
                <a:srgbClr val="FF0000"/>
              </a:solidFill>
            </a:rPr>
            <a:t>（算定除外）</a:t>
          </a:r>
        </a:p>
      </xdr:txBody>
    </xdr:sp>
    <xdr:clientData/>
  </xdr:twoCellAnchor>
  <xdr:twoCellAnchor>
    <xdr:from>
      <xdr:col>66</xdr:col>
      <xdr:colOff>41056</xdr:colOff>
      <xdr:row>48</xdr:row>
      <xdr:rowOff>681082</xdr:rowOff>
    </xdr:from>
    <xdr:to>
      <xdr:col>68</xdr:col>
      <xdr:colOff>221703</xdr:colOff>
      <xdr:row>48</xdr:row>
      <xdr:rowOff>681082</xdr:rowOff>
    </xdr:to>
    <xdr:cxnSp macro="">
      <xdr:nvCxnSpPr>
        <xdr:cNvPr id="21" name="直線矢印コネクタ 20">
          <a:extLst>
            <a:ext uri="{FF2B5EF4-FFF2-40B4-BE49-F238E27FC236}">
              <a16:creationId xmlns:a16="http://schemas.microsoft.com/office/drawing/2014/main" id="{A7FEFD3E-CBD4-4C0F-A05A-3151178C93D7}"/>
            </a:ext>
          </a:extLst>
        </xdr:cNvPr>
        <xdr:cNvCxnSpPr/>
      </xdr:nvCxnSpPr>
      <xdr:spPr>
        <a:xfrm>
          <a:off x="19776856" y="12025357"/>
          <a:ext cx="656897" cy="0"/>
        </a:xfrm>
        <a:prstGeom prst="straightConnector1">
          <a:avLst/>
        </a:prstGeom>
        <a:ln w="28575">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82</xdr:col>
      <xdr:colOff>229039</xdr:colOff>
      <xdr:row>80</xdr:row>
      <xdr:rowOff>120432</xdr:rowOff>
    </xdr:from>
    <xdr:to>
      <xdr:col>86</xdr:col>
      <xdr:colOff>207142</xdr:colOff>
      <xdr:row>80</xdr:row>
      <xdr:rowOff>635000</xdr:rowOff>
    </xdr:to>
    <xdr:sp macro="" textlink="">
      <xdr:nvSpPr>
        <xdr:cNvPr id="22" name="テキスト ボックス 21">
          <a:extLst>
            <a:ext uri="{FF2B5EF4-FFF2-40B4-BE49-F238E27FC236}">
              <a16:creationId xmlns:a16="http://schemas.microsoft.com/office/drawing/2014/main" id="{8B2415B5-40B4-41C5-A8E1-FAB336B4630F}"/>
            </a:ext>
          </a:extLst>
        </xdr:cNvPr>
        <xdr:cNvSpPr txBox="1"/>
      </xdr:nvSpPr>
      <xdr:spPr>
        <a:xfrm>
          <a:off x="23774839" y="19541907"/>
          <a:ext cx="930603" cy="5145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b="1">
              <a:solidFill>
                <a:srgbClr val="FF0000"/>
              </a:solidFill>
            </a:rPr>
            <a:t>年末年始</a:t>
          </a:r>
          <a:endParaRPr kumimoji="1" lang="en-US" altLang="ja-JP" sz="1100" b="1">
            <a:solidFill>
              <a:srgbClr val="FF0000"/>
            </a:solidFill>
          </a:endParaRPr>
        </a:p>
        <a:p>
          <a:pPr algn="ctr"/>
          <a:r>
            <a:rPr kumimoji="1" lang="ja-JP" altLang="en-US" sz="1100" b="1">
              <a:solidFill>
                <a:srgbClr val="FF0000"/>
              </a:solidFill>
            </a:rPr>
            <a:t>（算定除外）</a:t>
          </a:r>
        </a:p>
      </xdr:txBody>
    </xdr:sp>
    <xdr:clientData/>
  </xdr:twoCellAnchor>
  <xdr:twoCellAnchor>
    <xdr:from>
      <xdr:col>82</xdr:col>
      <xdr:colOff>10948</xdr:colOff>
      <xdr:row>80</xdr:row>
      <xdr:rowOff>678793</xdr:rowOff>
    </xdr:from>
    <xdr:to>
      <xdr:col>87</xdr:col>
      <xdr:colOff>194330</xdr:colOff>
      <xdr:row>80</xdr:row>
      <xdr:rowOff>678793</xdr:rowOff>
    </xdr:to>
    <xdr:cxnSp macro="">
      <xdr:nvCxnSpPr>
        <xdr:cNvPr id="23" name="直線矢印コネクタ 22">
          <a:extLst>
            <a:ext uri="{FF2B5EF4-FFF2-40B4-BE49-F238E27FC236}">
              <a16:creationId xmlns:a16="http://schemas.microsoft.com/office/drawing/2014/main" id="{8A479001-2031-4DBD-827C-BBF560BC6F14}"/>
            </a:ext>
          </a:extLst>
        </xdr:cNvPr>
        <xdr:cNvCxnSpPr/>
      </xdr:nvCxnSpPr>
      <xdr:spPr>
        <a:xfrm>
          <a:off x="23556748" y="20100268"/>
          <a:ext cx="1374007" cy="0"/>
        </a:xfrm>
        <a:prstGeom prst="straightConnector1">
          <a:avLst/>
        </a:prstGeom>
        <a:ln w="28575">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306551</xdr:colOff>
      <xdr:row>88</xdr:row>
      <xdr:rowOff>98535</xdr:rowOff>
    </xdr:from>
    <xdr:to>
      <xdr:col>57</xdr:col>
      <xdr:colOff>129636</xdr:colOff>
      <xdr:row>88</xdr:row>
      <xdr:rowOff>613103</xdr:rowOff>
    </xdr:to>
    <xdr:sp macro="" textlink="">
      <xdr:nvSpPr>
        <xdr:cNvPr id="24" name="テキスト ボックス 23">
          <a:extLst>
            <a:ext uri="{FF2B5EF4-FFF2-40B4-BE49-F238E27FC236}">
              <a16:creationId xmlns:a16="http://schemas.microsoft.com/office/drawing/2014/main" id="{BDFB0962-43AD-4CD9-8BAA-BC4AE4105A62}"/>
            </a:ext>
          </a:extLst>
        </xdr:cNvPr>
        <xdr:cNvSpPr txBox="1"/>
      </xdr:nvSpPr>
      <xdr:spPr>
        <a:xfrm>
          <a:off x="16794326" y="21539310"/>
          <a:ext cx="927985" cy="5145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b="1">
              <a:solidFill>
                <a:srgbClr val="FF0000"/>
              </a:solidFill>
            </a:rPr>
            <a:t>年末年始</a:t>
          </a:r>
          <a:endParaRPr kumimoji="1" lang="en-US" altLang="ja-JP" sz="1100" b="1">
            <a:solidFill>
              <a:srgbClr val="FF0000"/>
            </a:solidFill>
          </a:endParaRPr>
        </a:p>
        <a:p>
          <a:pPr algn="ctr"/>
          <a:r>
            <a:rPr kumimoji="1" lang="ja-JP" altLang="en-US" sz="1100" b="1">
              <a:solidFill>
                <a:srgbClr val="FF0000"/>
              </a:solidFill>
            </a:rPr>
            <a:t>（算定除外）</a:t>
          </a:r>
        </a:p>
      </xdr:txBody>
    </xdr:sp>
    <xdr:clientData/>
  </xdr:twoCellAnchor>
  <xdr:twoCellAnchor>
    <xdr:from>
      <xdr:col>54</xdr:col>
      <xdr:colOff>19167</xdr:colOff>
      <xdr:row>88</xdr:row>
      <xdr:rowOff>656896</xdr:rowOff>
    </xdr:from>
    <xdr:to>
      <xdr:col>57</xdr:col>
      <xdr:colOff>10955</xdr:colOff>
      <xdr:row>88</xdr:row>
      <xdr:rowOff>656896</xdr:rowOff>
    </xdr:to>
    <xdr:cxnSp macro="">
      <xdr:nvCxnSpPr>
        <xdr:cNvPr id="25" name="直線矢印コネクタ 24">
          <a:extLst>
            <a:ext uri="{FF2B5EF4-FFF2-40B4-BE49-F238E27FC236}">
              <a16:creationId xmlns:a16="http://schemas.microsoft.com/office/drawing/2014/main" id="{C7626131-92CD-45C6-BCF4-F1709CF07C74}"/>
            </a:ext>
          </a:extLst>
        </xdr:cNvPr>
        <xdr:cNvCxnSpPr/>
      </xdr:nvCxnSpPr>
      <xdr:spPr>
        <a:xfrm>
          <a:off x="16897467" y="22097671"/>
          <a:ext cx="706163" cy="0"/>
        </a:xfrm>
        <a:prstGeom prst="straightConnector1">
          <a:avLst/>
        </a:prstGeom>
        <a:ln w="28575">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34636</xdr:colOff>
      <xdr:row>104</xdr:row>
      <xdr:rowOff>112568</xdr:rowOff>
    </xdr:from>
    <xdr:to>
      <xdr:col>75</xdr:col>
      <xdr:colOff>216478</xdr:colOff>
      <xdr:row>104</xdr:row>
      <xdr:rowOff>692727</xdr:rowOff>
    </xdr:to>
    <xdr:sp macro="" textlink="">
      <xdr:nvSpPr>
        <xdr:cNvPr id="26" name="正方形/長方形 25">
          <a:extLst>
            <a:ext uri="{FF2B5EF4-FFF2-40B4-BE49-F238E27FC236}">
              <a16:creationId xmlns:a16="http://schemas.microsoft.com/office/drawing/2014/main" id="{2C247FA3-1F37-46B4-8A8F-82BFBF0B74BF}"/>
            </a:ext>
          </a:extLst>
        </xdr:cNvPr>
        <xdr:cNvSpPr/>
      </xdr:nvSpPr>
      <xdr:spPr>
        <a:xfrm>
          <a:off x="18579811" y="25591943"/>
          <a:ext cx="3515592" cy="58015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000" b="1"/>
            <a:t>対　象　外</a:t>
          </a:r>
          <a:endParaRPr kumimoji="1" lang="en-US" altLang="ja-JP" sz="1000" b="1"/>
        </a:p>
        <a:p>
          <a:pPr algn="ctr"/>
          <a:r>
            <a:rPr kumimoji="1" lang="ja-JP" altLang="en-US" sz="1000" b="1"/>
            <a:t> （作業完了日以降の書類作成等は対象期間に含めない）</a:t>
          </a:r>
        </a:p>
        <a:p>
          <a:pPr algn="l"/>
          <a:endParaRPr kumimoji="1" lang="ja-JP" altLang="en-US" sz="1100"/>
        </a:p>
      </xdr:txBody>
    </xdr:sp>
    <xdr:clientData/>
  </xdr:twoCellAnchor>
  <xdr:oneCellAnchor>
    <xdr:from>
      <xdr:col>100</xdr:col>
      <xdr:colOff>0</xdr:colOff>
      <xdr:row>7</xdr:row>
      <xdr:rowOff>9525</xdr:rowOff>
    </xdr:from>
    <xdr:ext cx="2505074" cy="733425"/>
    <xdr:sp macro="" textlink="">
      <xdr:nvSpPr>
        <xdr:cNvPr id="27" name="四角形吹き出し 18">
          <a:extLst>
            <a:ext uri="{FF2B5EF4-FFF2-40B4-BE49-F238E27FC236}">
              <a16:creationId xmlns:a16="http://schemas.microsoft.com/office/drawing/2014/main" id="{11EC5CD9-B712-4E43-A248-8B92964892E2}"/>
            </a:ext>
          </a:extLst>
        </xdr:cNvPr>
        <xdr:cNvSpPr/>
      </xdr:nvSpPr>
      <xdr:spPr>
        <a:xfrm>
          <a:off x="30613350" y="1543050"/>
          <a:ext cx="2505074" cy="733425"/>
        </a:xfrm>
        <a:prstGeom prst="wedgeRectCallout">
          <a:avLst>
            <a:gd name="adj1" fmla="val 20514"/>
            <a:gd name="adj2" fmla="val 82952"/>
          </a:avLst>
        </a:prstGeom>
        <a:noFill/>
        <a:ln w="28575" cmpd="dbl">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chorCtr="0">
          <a:noAutofit/>
        </a:bodyPr>
        <a:lstStyle/>
        <a:p>
          <a:pPr algn="l"/>
          <a:r>
            <a:rPr kumimoji="1" lang="ja-JP" altLang="en-US" sz="1800">
              <a:solidFill>
                <a:srgbClr val="FF0000"/>
              </a:solidFill>
              <a:latin typeface="ＭＳ ゴシック" panose="020B0609070205080204" pitchFamily="49" charset="-128"/>
              <a:ea typeface="ＭＳ ゴシック" panose="020B0609070205080204" pitchFamily="49" charset="-128"/>
            </a:rPr>
            <a:t>毎月、現場閉所率の</a:t>
          </a:r>
          <a:endParaRPr kumimoji="1" lang="en-US" altLang="ja-JP" sz="1800">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800">
              <a:solidFill>
                <a:srgbClr val="FF0000"/>
              </a:solidFill>
              <a:latin typeface="ＭＳ ゴシック" panose="020B0609070205080204" pitchFamily="49" charset="-128"/>
              <a:ea typeface="ＭＳ ゴシック" panose="020B0609070205080204" pitchFamily="49" charset="-128"/>
            </a:rPr>
            <a:t>確認を行う</a:t>
          </a:r>
        </a:p>
      </xdr:txBody>
    </xdr:sp>
    <xdr:clientData/>
  </xdr:oneCellAnchor>
  <xdr:twoCellAnchor>
    <xdr:from>
      <xdr:col>102</xdr:col>
      <xdr:colOff>32845</xdr:colOff>
      <xdr:row>16</xdr:row>
      <xdr:rowOff>284380</xdr:rowOff>
    </xdr:from>
    <xdr:to>
      <xdr:col>131</xdr:col>
      <xdr:colOff>197069</xdr:colOff>
      <xdr:row>16</xdr:row>
      <xdr:rowOff>547414</xdr:rowOff>
    </xdr:to>
    <xdr:sp macro="" textlink="">
      <xdr:nvSpPr>
        <xdr:cNvPr id="28" name="正方形/長方形 27">
          <a:extLst>
            <a:ext uri="{FF2B5EF4-FFF2-40B4-BE49-F238E27FC236}">
              <a16:creationId xmlns:a16="http://schemas.microsoft.com/office/drawing/2014/main" id="{E18969C7-AA8B-4BE2-A9B2-C919080D2DCE}"/>
            </a:ext>
          </a:extLst>
        </xdr:cNvPr>
        <xdr:cNvSpPr/>
      </xdr:nvSpPr>
      <xdr:spPr>
        <a:xfrm>
          <a:off x="31141495" y="3551455"/>
          <a:ext cx="7069849" cy="26303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000"/>
            <a:t>対　象　外 （始期日から工事着手日前日までの期間は除いて計画）</a:t>
          </a:r>
        </a:p>
        <a:p>
          <a:pPr algn="l"/>
          <a:endParaRPr kumimoji="1" lang="ja-JP" altLang="en-US" sz="1100"/>
        </a:p>
      </xdr:txBody>
    </xdr:sp>
    <xdr:clientData/>
  </xdr:twoCellAnchor>
  <xdr:twoCellAnchor>
    <xdr:from>
      <xdr:col>102</xdr:col>
      <xdr:colOff>54741</xdr:colOff>
      <xdr:row>24</xdr:row>
      <xdr:rowOff>100943</xdr:rowOff>
    </xdr:from>
    <xdr:to>
      <xdr:col>112</xdr:col>
      <xdr:colOff>197069</xdr:colOff>
      <xdr:row>24</xdr:row>
      <xdr:rowOff>691493</xdr:rowOff>
    </xdr:to>
    <xdr:sp macro="" textlink="">
      <xdr:nvSpPr>
        <xdr:cNvPr id="29" name="正方形/長方形 28">
          <a:extLst>
            <a:ext uri="{FF2B5EF4-FFF2-40B4-BE49-F238E27FC236}">
              <a16:creationId xmlns:a16="http://schemas.microsoft.com/office/drawing/2014/main" id="{A0198BEA-3434-46CF-B31A-28FF52192701}"/>
            </a:ext>
          </a:extLst>
        </xdr:cNvPr>
        <xdr:cNvSpPr/>
      </xdr:nvSpPr>
      <xdr:spPr>
        <a:xfrm>
          <a:off x="31163391" y="5387318"/>
          <a:ext cx="2523578" cy="5905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対　象　外 （始期日から工事着手日前日までの期間は除いて計画）</a:t>
          </a:r>
        </a:p>
        <a:p>
          <a:pPr algn="l"/>
          <a:endParaRPr kumimoji="1" lang="ja-JP" altLang="en-US" sz="1100"/>
        </a:p>
      </xdr:txBody>
    </xdr:sp>
    <xdr:clientData/>
  </xdr:twoCellAnchor>
  <xdr:oneCellAnchor>
    <xdr:from>
      <xdr:col>100</xdr:col>
      <xdr:colOff>0</xdr:colOff>
      <xdr:row>7</xdr:row>
      <xdr:rowOff>32845</xdr:rowOff>
    </xdr:from>
    <xdr:ext cx="2098676" cy="833967"/>
    <xdr:sp macro="" textlink="">
      <xdr:nvSpPr>
        <xdr:cNvPr id="30" name="四角形吹き出し 32">
          <a:extLst>
            <a:ext uri="{FF2B5EF4-FFF2-40B4-BE49-F238E27FC236}">
              <a16:creationId xmlns:a16="http://schemas.microsoft.com/office/drawing/2014/main" id="{DE078641-6C02-4CD6-9F55-27807CD4FD78}"/>
            </a:ext>
          </a:extLst>
        </xdr:cNvPr>
        <xdr:cNvSpPr/>
      </xdr:nvSpPr>
      <xdr:spPr>
        <a:xfrm>
          <a:off x="30613350" y="1566370"/>
          <a:ext cx="2098676" cy="833967"/>
        </a:xfrm>
        <a:prstGeom prst="wedgeRectCallout">
          <a:avLst>
            <a:gd name="adj1" fmla="val -7074"/>
            <a:gd name="adj2" fmla="val 98689"/>
          </a:avLst>
        </a:prstGeom>
        <a:solidFill>
          <a:schemeClr val="tx1">
            <a:lumMod val="50000"/>
            <a:lumOff val="5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ctr"/>
          <a:r>
            <a:rPr kumimoji="1" lang="ja-JP" altLang="en-US" sz="1100">
              <a:latin typeface="ＭＳ ゴシック" panose="020B0609070205080204" pitchFamily="49" charset="-128"/>
              <a:ea typeface="ＭＳ ゴシック" panose="020B0609070205080204" pitchFamily="49" charset="-128"/>
            </a:rPr>
            <a:t>グレー着色は完全週休２日の達成判断するために翌月を記載する箇所であり、当月の日数にカウントしないこと</a:t>
          </a:r>
          <a:endParaRPr kumimoji="1" lang="en-US" altLang="ja-JP" sz="1100">
            <a:latin typeface="ＭＳ ゴシック" panose="020B0609070205080204" pitchFamily="49" charset="-128"/>
            <a:ea typeface="ＭＳ ゴシック" panose="020B0609070205080204" pitchFamily="49" charset="-128"/>
          </a:endParaRPr>
        </a:p>
      </xdr:txBody>
    </xdr:sp>
    <xdr:clientData/>
  </xdr:oneCellAnchor>
  <xdr:oneCellAnchor>
    <xdr:from>
      <xdr:col>143</xdr:col>
      <xdr:colOff>38101</xdr:colOff>
      <xdr:row>7</xdr:row>
      <xdr:rowOff>9525</xdr:rowOff>
    </xdr:from>
    <xdr:ext cx="2505074" cy="733425"/>
    <xdr:sp macro="" textlink="">
      <xdr:nvSpPr>
        <xdr:cNvPr id="31" name="四角形吹き出し 18">
          <a:extLst>
            <a:ext uri="{FF2B5EF4-FFF2-40B4-BE49-F238E27FC236}">
              <a16:creationId xmlns:a16="http://schemas.microsoft.com/office/drawing/2014/main" id="{2F5B9280-417C-43F4-809E-3C7E72C1C9BD}"/>
            </a:ext>
          </a:extLst>
        </xdr:cNvPr>
        <xdr:cNvSpPr/>
      </xdr:nvSpPr>
      <xdr:spPr>
        <a:xfrm>
          <a:off x="40957501" y="1543050"/>
          <a:ext cx="2505074" cy="733425"/>
        </a:xfrm>
        <a:prstGeom prst="wedgeRectCallout">
          <a:avLst>
            <a:gd name="adj1" fmla="val 20514"/>
            <a:gd name="adj2" fmla="val 82952"/>
          </a:avLst>
        </a:prstGeom>
        <a:noFill/>
        <a:ln w="28575" cmpd="dbl">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chorCtr="0">
          <a:noAutofit/>
        </a:bodyPr>
        <a:lstStyle/>
        <a:p>
          <a:pPr algn="l"/>
          <a:r>
            <a:rPr kumimoji="1" lang="ja-JP" altLang="en-US" sz="1800">
              <a:solidFill>
                <a:srgbClr val="FF0000"/>
              </a:solidFill>
              <a:latin typeface="ＭＳ ゴシック" panose="020B0609070205080204" pitchFamily="49" charset="-128"/>
              <a:ea typeface="ＭＳ ゴシック" panose="020B0609070205080204" pitchFamily="49" charset="-128"/>
            </a:rPr>
            <a:t>毎月、現場閉所率の</a:t>
          </a:r>
          <a:endParaRPr kumimoji="1" lang="en-US" altLang="ja-JP" sz="1800">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800">
              <a:solidFill>
                <a:srgbClr val="FF0000"/>
              </a:solidFill>
              <a:latin typeface="ＭＳ ゴシック" panose="020B0609070205080204" pitchFamily="49" charset="-128"/>
              <a:ea typeface="ＭＳ ゴシック" panose="020B0609070205080204" pitchFamily="49" charset="-128"/>
            </a:rPr>
            <a:t>確認を行う</a:t>
          </a:r>
        </a:p>
      </xdr:txBody>
    </xdr:sp>
    <xdr:clientData/>
  </xdr:oneCellAnchor>
  <xdr:twoCellAnchor>
    <xdr:from>
      <xdr:col>100</xdr:col>
      <xdr:colOff>54742</xdr:colOff>
      <xdr:row>7</xdr:row>
      <xdr:rowOff>142329</xdr:rowOff>
    </xdr:from>
    <xdr:to>
      <xdr:col>121</xdr:col>
      <xdr:colOff>89666</xdr:colOff>
      <xdr:row>12</xdr:row>
      <xdr:rowOff>165212</xdr:rowOff>
    </xdr:to>
    <xdr:sp macro="" textlink="">
      <xdr:nvSpPr>
        <xdr:cNvPr id="32" name="テキスト ボックス 31">
          <a:extLst>
            <a:ext uri="{FF2B5EF4-FFF2-40B4-BE49-F238E27FC236}">
              <a16:creationId xmlns:a16="http://schemas.microsoft.com/office/drawing/2014/main" id="{EDB9B90E-3CE6-4F48-9F0B-0E0234807EC5}"/>
            </a:ext>
          </a:extLst>
        </xdr:cNvPr>
        <xdr:cNvSpPr txBox="1"/>
      </xdr:nvSpPr>
      <xdr:spPr>
        <a:xfrm>
          <a:off x="30668092" y="1675854"/>
          <a:ext cx="5054599" cy="1013483"/>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t>現場閉所日数　</a:t>
          </a:r>
          <a:r>
            <a:rPr kumimoji="1" lang="en-US" altLang="ja-JP" sz="1200" b="1"/>
            <a:t>÷</a:t>
          </a:r>
          <a:r>
            <a:rPr kumimoji="1" lang="ja-JP" altLang="en-US" sz="1200" b="1"/>
            <a:t>　対象期間　＝　現場閉所の割合</a:t>
          </a:r>
          <a:endParaRPr kumimoji="1" lang="en-US" altLang="ja-JP" sz="1200" b="1"/>
        </a:p>
        <a:p>
          <a:r>
            <a:rPr kumimoji="1" lang="ja-JP" altLang="en-US" sz="1100"/>
            <a:t>閉所の割合　≧　</a:t>
          </a:r>
          <a:r>
            <a:rPr kumimoji="1" lang="en-US" altLang="ja-JP" sz="1100"/>
            <a:t>28.5%</a:t>
          </a:r>
          <a:r>
            <a:rPr kumimoji="1" lang="ja-JP" altLang="en-US" sz="1100"/>
            <a:t>以上（各週</a:t>
          </a:r>
          <a:r>
            <a:rPr kumimoji="1" lang="en-US" altLang="ja-JP" sz="1100"/>
            <a:t>2</a:t>
          </a:r>
          <a:r>
            <a:rPr kumimoji="1" lang="ja-JP" altLang="en-US" sz="1100"/>
            <a:t>日</a:t>
          </a:r>
          <a:r>
            <a:rPr kumimoji="1" lang="en-US" altLang="ja-JP" sz="1100"/>
            <a:t>/7</a:t>
          </a:r>
          <a:r>
            <a:rPr kumimoji="1" lang="ja-JP" altLang="en-US" sz="1100"/>
            <a:t>日）　完全週休</a:t>
          </a:r>
          <a:r>
            <a:rPr kumimoji="1" lang="en-US" altLang="ja-JP" sz="1100"/>
            <a:t>2</a:t>
          </a:r>
          <a:r>
            <a:rPr kumimoji="1" lang="ja-JP" altLang="en-US" sz="1100"/>
            <a:t>日達成</a:t>
          </a:r>
          <a:endParaRPr kumimoji="1" lang="en-US" altLang="ja-JP" sz="1100"/>
        </a:p>
        <a:p>
          <a:r>
            <a:rPr kumimoji="1" lang="ja-JP" altLang="en-US" sz="1100"/>
            <a:t>閉所の割合　≧　</a:t>
          </a:r>
          <a:r>
            <a:rPr kumimoji="1" lang="en-US" altLang="ja-JP" sz="1100"/>
            <a:t>28.5%</a:t>
          </a:r>
          <a:r>
            <a:rPr kumimoji="1" lang="ja-JP" altLang="en-US" sz="1100"/>
            <a:t>以上（各月</a:t>
          </a:r>
          <a:r>
            <a:rPr kumimoji="1" lang="en-US" altLang="ja-JP" sz="1100"/>
            <a:t>8</a:t>
          </a:r>
          <a:r>
            <a:rPr kumimoji="1" lang="ja-JP" altLang="en-US" sz="1100"/>
            <a:t>日</a:t>
          </a:r>
          <a:r>
            <a:rPr kumimoji="1" lang="en-US" altLang="ja-JP" sz="1100"/>
            <a:t>/28</a:t>
          </a:r>
          <a:r>
            <a:rPr kumimoji="1" lang="ja-JP" altLang="en-US" sz="1100"/>
            <a:t>日）　</a:t>
          </a:r>
          <a:r>
            <a:rPr kumimoji="1" lang="en-US" altLang="ja-JP" sz="1100"/>
            <a:t>4</a:t>
          </a:r>
          <a:r>
            <a:rPr kumimoji="1" lang="ja-JP" altLang="en-US" sz="1100"/>
            <a:t>週</a:t>
          </a:r>
          <a:r>
            <a:rPr kumimoji="1" lang="en-US" altLang="ja-JP" sz="1100"/>
            <a:t>8</a:t>
          </a:r>
          <a:r>
            <a:rPr kumimoji="1" lang="ja-JP" altLang="en-US" sz="1100"/>
            <a:t>休以上（月単位）達成</a:t>
          </a:r>
          <a:endParaRPr kumimoji="1" lang="en-US" altLang="ja-JP" sz="1100"/>
        </a:p>
        <a:p>
          <a:r>
            <a:rPr kumimoji="1" lang="ja-JP" altLang="ja-JP" sz="1100">
              <a:solidFill>
                <a:schemeClr val="dk1"/>
              </a:solidFill>
              <a:effectLst/>
              <a:latin typeface="+mn-lt"/>
              <a:ea typeface="+mn-ea"/>
              <a:cs typeface="+mn-cs"/>
            </a:rPr>
            <a:t>閉所の割合　≧</a:t>
          </a:r>
          <a:r>
            <a:rPr kumimoji="1" lang="ja-JP" altLang="en-US"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28.5%</a:t>
          </a:r>
          <a:r>
            <a:rPr kumimoji="1" lang="ja-JP" altLang="en-US" sz="1100">
              <a:solidFill>
                <a:schemeClr val="dk1"/>
              </a:solidFill>
              <a:effectLst/>
              <a:latin typeface="+mn-lt"/>
              <a:ea typeface="+mn-ea"/>
              <a:cs typeface="+mn-cs"/>
            </a:rPr>
            <a:t>以上（</a:t>
          </a:r>
          <a:r>
            <a:rPr kumimoji="1" lang="en-US" altLang="ja-JP" sz="1100">
              <a:solidFill>
                <a:schemeClr val="dk1"/>
              </a:solidFill>
              <a:effectLst/>
              <a:latin typeface="+mn-lt"/>
              <a:ea typeface="+mn-ea"/>
              <a:cs typeface="+mn-cs"/>
            </a:rPr>
            <a:t>8</a:t>
          </a:r>
          <a:r>
            <a:rPr kumimoji="1" lang="ja-JP" altLang="en-US" sz="1100">
              <a:solidFill>
                <a:schemeClr val="dk1"/>
              </a:solidFill>
              <a:effectLst/>
              <a:latin typeface="+mn-lt"/>
              <a:ea typeface="+mn-ea"/>
              <a:cs typeface="+mn-cs"/>
            </a:rPr>
            <a:t>日</a:t>
          </a:r>
          <a:r>
            <a:rPr kumimoji="1" lang="en-US" altLang="ja-JP" sz="1100">
              <a:solidFill>
                <a:schemeClr val="dk1"/>
              </a:solidFill>
              <a:effectLst/>
              <a:latin typeface="+mn-lt"/>
              <a:ea typeface="+mn-ea"/>
              <a:cs typeface="+mn-cs"/>
            </a:rPr>
            <a:t>/28</a:t>
          </a:r>
          <a:r>
            <a:rPr kumimoji="1" lang="ja-JP" altLang="en-US" sz="1100">
              <a:solidFill>
                <a:schemeClr val="dk1"/>
              </a:solidFill>
              <a:effectLst/>
              <a:latin typeface="+mn-lt"/>
              <a:ea typeface="+mn-ea"/>
              <a:cs typeface="+mn-cs"/>
            </a:rPr>
            <a:t>日）　</a:t>
          </a:r>
          <a:r>
            <a:rPr kumimoji="1" lang="en-US" altLang="ja-JP" sz="1100">
              <a:solidFill>
                <a:schemeClr val="dk1"/>
              </a:solidFill>
              <a:effectLst/>
              <a:latin typeface="+mn-lt"/>
              <a:ea typeface="+mn-ea"/>
              <a:cs typeface="+mn-cs"/>
            </a:rPr>
            <a:t>  4</a:t>
          </a:r>
          <a:r>
            <a:rPr kumimoji="1" lang="ja-JP" altLang="en-US" sz="1100">
              <a:solidFill>
                <a:schemeClr val="dk1"/>
              </a:solidFill>
              <a:effectLst/>
              <a:latin typeface="+mn-lt"/>
              <a:ea typeface="+mn-ea"/>
              <a:cs typeface="+mn-cs"/>
            </a:rPr>
            <a:t>週</a:t>
          </a:r>
          <a:r>
            <a:rPr kumimoji="1" lang="en-US" altLang="ja-JP" sz="1100">
              <a:solidFill>
                <a:schemeClr val="dk1"/>
              </a:solidFill>
              <a:effectLst/>
              <a:latin typeface="+mn-lt"/>
              <a:ea typeface="+mn-ea"/>
              <a:cs typeface="+mn-cs"/>
            </a:rPr>
            <a:t>8</a:t>
          </a:r>
          <a:r>
            <a:rPr kumimoji="1" lang="ja-JP" altLang="en-US" sz="1100">
              <a:solidFill>
                <a:schemeClr val="dk1"/>
              </a:solidFill>
              <a:effectLst/>
              <a:latin typeface="+mn-lt"/>
              <a:ea typeface="+mn-ea"/>
              <a:cs typeface="+mn-cs"/>
            </a:rPr>
            <a:t>休以上（通期）達成　</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補正無　　　　　　</a:t>
          </a:r>
          <a:r>
            <a:rPr kumimoji="1" lang="ja-JP" altLang="en-US"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閉所の割合　</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28.5%</a:t>
          </a:r>
          <a:r>
            <a:rPr kumimoji="1" lang="ja-JP" altLang="en-US" sz="1100">
              <a:solidFill>
                <a:schemeClr val="dk1"/>
              </a:solidFill>
              <a:effectLst/>
              <a:latin typeface="+mn-lt"/>
              <a:ea typeface="+mn-ea"/>
              <a:cs typeface="+mn-cs"/>
            </a:rPr>
            <a:t>未満　週休</a:t>
          </a:r>
          <a:r>
            <a:rPr kumimoji="1" lang="en-US" altLang="ja-JP" sz="1100">
              <a:solidFill>
                <a:schemeClr val="dk1"/>
              </a:solidFill>
              <a:effectLst/>
              <a:latin typeface="+mn-lt"/>
              <a:ea typeface="+mn-ea"/>
              <a:cs typeface="+mn-cs"/>
            </a:rPr>
            <a:t>2</a:t>
          </a:r>
          <a:r>
            <a:rPr kumimoji="1" lang="ja-JP" altLang="en-US" sz="1100">
              <a:solidFill>
                <a:schemeClr val="dk1"/>
              </a:solidFill>
              <a:effectLst/>
              <a:latin typeface="+mn-lt"/>
              <a:ea typeface="+mn-ea"/>
              <a:cs typeface="+mn-cs"/>
            </a:rPr>
            <a:t>日未達成　</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補正無</a:t>
          </a:r>
          <a:endParaRPr lang="ja-JP" altLang="ja-JP">
            <a:effectLst/>
          </a:endParaRPr>
        </a:p>
      </xdr:txBody>
    </xdr:sp>
    <xdr:clientData/>
  </xdr:twoCellAnchor>
  <xdr:oneCellAnchor>
    <xdr:from>
      <xdr:col>131</xdr:col>
      <xdr:colOff>164225</xdr:colOff>
      <xdr:row>7</xdr:row>
      <xdr:rowOff>32845</xdr:rowOff>
    </xdr:from>
    <xdr:ext cx="2098676" cy="833967"/>
    <xdr:sp macro="" textlink="">
      <xdr:nvSpPr>
        <xdr:cNvPr id="33" name="四角形吹き出し 32">
          <a:extLst>
            <a:ext uri="{FF2B5EF4-FFF2-40B4-BE49-F238E27FC236}">
              <a16:creationId xmlns:a16="http://schemas.microsoft.com/office/drawing/2014/main" id="{FA8BEA3C-4DA4-42F0-A3EF-FA3D938C1264}"/>
            </a:ext>
          </a:extLst>
        </xdr:cNvPr>
        <xdr:cNvSpPr/>
      </xdr:nvSpPr>
      <xdr:spPr>
        <a:xfrm>
          <a:off x="38178500" y="1566370"/>
          <a:ext cx="2098676" cy="833967"/>
        </a:xfrm>
        <a:prstGeom prst="wedgeRectCallout">
          <a:avLst>
            <a:gd name="adj1" fmla="val -7074"/>
            <a:gd name="adj2" fmla="val 98689"/>
          </a:avLst>
        </a:prstGeom>
        <a:solidFill>
          <a:schemeClr val="tx1">
            <a:lumMod val="50000"/>
            <a:lumOff val="5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ctr"/>
          <a:r>
            <a:rPr kumimoji="1" lang="ja-JP" altLang="en-US" sz="1100">
              <a:latin typeface="ＭＳ ゴシック" panose="020B0609070205080204" pitchFamily="49" charset="-128"/>
              <a:ea typeface="ＭＳ ゴシック" panose="020B0609070205080204" pitchFamily="49" charset="-128"/>
            </a:rPr>
            <a:t>グレー着色は完全週休２日の達成判断するために翌月を記載する箇所であり、当月の日数にカウントしないこと</a:t>
          </a:r>
          <a:endParaRPr kumimoji="1" lang="en-US" altLang="ja-JP" sz="1100">
            <a:latin typeface="ＭＳ ゴシック" panose="020B0609070205080204" pitchFamily="49" charset="-128"/>
            <a:ea typeface="ＭＳ ゴシック" panose="020B0609070205080204" pitchFamily="49" charset="-128"/>
          </a:endParaRPr>
        </a:p>
      </xdr:txBody>
    </xdr:sp>
    <xdr:clientData/>
  </xdr:oneCellAnchor>
  <xdr:twoCellAnchor>
    <xdr:from>
      <xdr:col>144</xdr:col>
      <xdr:colOff>853966</xdr:colOff>
      <xdr:row>9</xdr:row>
      <xdr:rowOff>54741</xdr:rowOff>
    </xdr:from>
    <xdr:to>
      <xdr:col>145</xdr:col>
      <xdr:colOff>430287</xdr:colOff>
      <xdr:row>10</xdr:row>
      <xdr:rowOff>142306</xdr:rowOff>
    </xdr:to>
    <xdr:sp macro="" textlink="">
      <xdr:nvSpPr>
        <xdr:cNvPr id="34" name="テキスト ボックス 33">
          <a:extLst>
            <a:ext uri="{FF2B5EF4-FFF2-40B4-BE49-F238E27FC236}">
              <a16:creationId xmlns:a16="http://schemas.microsoft.com/office/drawing/2014/main" id="{63E77B97-E8A9-46FA-A561-D8003118893C}"/>
            </a:ext>
          </a:extLst>
        </xdr:cNvPr>
        <xdr:cNvSpPr txBox="1"/>
      </xdr:nvSpPr>
      <xdr:spPr>
        <a:xfrm>
          <a:off x="42182941" y="1931166"/>
          <a:ext cx="547871" cy="306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1">
              <a:solidFill>
                <a:srgbClr val="FF0000"/>
              </a:solidFill>
            </a:rPr>
            <a:t>※</a:t>
          </a:r>
          <a:r>
            <a:rPr kumimoji="1" lang="ja-JP" altLang="en-US" sz="1000" b="1">
              <a:solidFill>
                <a:srgbClr val="FF0000"/>
              </a:solidFill>
            </a:rPr>
            <a:t>３</a:t>
          </a:r>
        </a:p>
      </xdr:txBody>
    </xdr:sp>
    <xdr:clientData/>
  </xdr:twoCellAnchor>
  <xdr:twoCellAnchor>
    <xdr:from>
      <xdr:col>123</xdr:col>
      <xdr:colOff>120430</xdr:colOff>
      <xdr:row>24</xdr:row>
      <xdr:rowOff>678793</xdr:rowOff>
    </xdr:from>
    <xdr:to>
      <xdr:col>125</xdr:col>
      <xdr:colOff>187104</xdr:colOff>
      <xdr:row>26</xdr:row>
      <xdr:rowOff>21897</xdr:rowOff>
    </xdr:to>
    <xdr:sp macro="" textlink="">
      <xdr:nvSpPr>
        <xdr:cNvPr id="35" name="矢印: 下カーブ 34">
          <a:extLst>
            <a:ext uri="{FF2B5EF4-FFF2-40B4-BE49-F238E27FC236}">
              <a16:creationId xmlns:a16="http://schemas.microsoft.com/office/drawing/2014/main" id="{0278F5BE-19A0-4DA4-B7FE-BE00FC9B62AC}"/>
            </a:ext>
          </a:extLst>
        </xdr:cNvPr>
        <xdr:cNvSpPr/>
      </xdr:nvSpPr>
      <xdr:spPr>
        <a:xfrm flipH="1">
          <a:off x="36229705" y="5965168"/>
          <a:ext cx="542924" cy="286079"/>
        </a:xfrm>
        <a:prstGeom prst="curvedDownArrow">
          <a:avLst>
            <a:gd name="adj1" fmla="val 9457"/>
            <a:gd name="adj2" fmla="val 36737"/>
            <a:gd name="adj3" fmla="val 25000"/>
          </a:avLst>
        </a:prstGeom>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oneCellAnchor>
    <xdr:from>
      <xdr:col>119</xdr:col>
      <xdr:colOff>120431</xdr:colOff>
      <xdr:row>24</xdr:row>
      <xdr:rowOff>131380</xdr:rowOff>
    </xdr:from>
    <xdr:ext cx="985344" cy="481724"/>
    <xdr:sp macro="" textlink="">
      <xdr:nvSpPr>
        <xdr:cNvPr id="36" name="四角形吹き出し 12">
          <a:extLst>
            <a:ext uri="{FF2B5EF4-FFF2-40B4-BE49-F238E27FC236}">
              <a16:creationId xmlns:a16="http://schemas.microsoft.com/office/drawing/2014/main" id="{925C582B-35F6-43E1-BC84-F34F1F5963D6}"/>
            </a:ext>
          </a:extLst>
        </xdr:cNvPr>
        <xdr:cNvSpPr/>
      </xdr:nvSpPr>
      <xdr:spPr>
        <a:xfrm>
          <a:off x="35277206" y="5417755"/>
          <a:ext cx="985344" cy="481724"/>
        </a:xfrm>
        <a:prstGeom prst="wedgeRectCallout">
          <a:avLst>
            <a:gd name="adj1" fmla="val 44257"/>
            <a:gd name="adj2" fmla="val 120261"/>
          </a:avLst>
        </a:prstGeom>
        <a:solidFill>
          <a:schemeClr val="bg1">
            <a:lumMod val="65000"/>
          </a:schemeClr>
        </a:solidFill>
        <a:ln w="12700" cap="flat" cmpd="dbl" algn="ctr">
          <a:solidFill>
            <a:sysClr val="windowText" lastClr="000000"/>
          </a:solidFill>
          <a:prstDash val="solid"/>
        </a:ln>
        <a:effectLst/>
      </xdr:spPr>
      <xdr:txBody>
        <a:bodyPr vertOverflow="clip" horzOverflow="clip" lIns="36000" tIns="36000" rIns="36000" bIns="36000" rtlCol="0" anchor="ctr" anchorCtr="0">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chemeClr val="bg1"/>
              </a:solidFill>
              <a:effectLst/>
              <a:uLnTx/>
              <a:uFillTx/>
              <a:latin typeface="ＭＳ ゴシック" panose="020B0609070205080204" pitchFamily="49" charset="-128"/>
              <a:ea typeface="ＭＳ ゴシック" panose="020B0609070205080204" pitchFamily="49" charset="-128"/>
              <a:cs typeface="+mn-cs"/>
            </a:rPr>
            <a:t>降雨により、終日現場閉鎖</a:t>
          </a:r>
          <a:endParaRPr kumimoji="1" lang="en-US" altLang="ja-JP" sz="1100" b="1" i="0" u="none" strike="noStrike" kern="0" cap="none" spc="0" normalizeH="0" baseline="0" noProof="0">
            <a:ln>
              <a:noFill/>
            </a:ln>
            <a:solidFill>
              <a:schemeClr val="bg1"/>
            </a:solidFill>
            <a:effectLst/>
            <a:uLnTx/>
            <a:uFillTx/>
            <a:latin typeface="ＭＳ ゴシック" panose="020B0609070205080204" pitchFamily="49" charset="-128"/>
            <a:ea typeface="ＭＳ ゴシック" panose="020B0609070205080204" pitchFamily="49" charset="-128"/>
            <a:cs typeface="+mn-cs"/>
          </a:endParaRPr>
        </a:p>
      </xdr:txBody>
    </xdr:sp>
    <xdr:clientData/>
  </xdr:oneCellAnchor>
  <xdr:twoCellAnchor>
    <xdr:from>
      <xdr:col>117</xdr:col>
      <xdr:colOff>120431</xdr:colOff>
      <xdr:row>32</xdr:row>
      <xdr:rowOff>666969</xdr:rowOff>
    </xdr:from>
    <xdr:to>
      <xdr:col>122</xdr:col>
      <xdr:colOff>175280</xdr:colOff>
      <xdr:row>34</xdr:row>
      <xdr:rowOff>32845</xdr:rowOff>
    </xdr:to>
    <xdr:sp macro="" textlink="">
      <xdr:nvSpPr>
        <xdr:cNvPr id="37" name="矢印: 下カーブ 36">
          <a:extLst>
            <a:ext uri="{FF2B5EF4-FFF2-40B4-BE49-F238E27FC236}">
              <a16:creationId xmlns:a16="http://schemas.microsoft.com/office/drawing/2014/main" id="{1E5E4119-77A7-421F-91A8-BC03668807DB}"/>
            </a:ext>
          </a:extLst>
        </xdr:cNvPr>
        <xdr:cNvSpPr/>
      </xdr:nvSpPr>
      <xdr:spPr>
        <a:xfrm flipH="1">
          <a:off x="34800956" y="7972644"/>
          <a:ext cx="1245474" cy="308851"/>
        </a:xfrm>
        <a:prstGeom prst="curvedDownArrow">
          <a:avLst>
            <a:gd name="adj1" fmla="val 9457"/>
            <a:gd name="adj2" fmla="val 36737"/>
            <a:gd name="adj3" fmla="val 25000"/>
          </a:avLst>
        </a:prstGeom>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oneCellAnchor>
    <xdr:from>
      <xdr:col>118</xdr:col>
      <xdr:colOff>229038</xdr:colOff>
      <xdr:row>32</xdr:row>
      <xdr:rowOff>119555</xdr:rowOff>
    </xdr:from>
    <xdr:ext cx="985344" cy="481724"/>
    <xdr:sp macro="" textlink="">
      <xdr:nvSpPr>
        <xdr:cNvPr id="38" name="四角形吹き出し 12">
          <a:extLst>
            <a:ext uri="{FF2B5EF4-FFF2-40B4-BE49-F238E27FC236}">
              <a16:creationId xmlns:a16="http://schemas.microsoft.com/office/drawing/2014/main" id="{56F2DA49-0A7F-4433-87C1-7DBF322FD354}"/>
            </a:ext>
          </a:extLst>
        </xdr:cNvPr>
        <xdr:cNvSpPr/>
      </xdr:nvSpPr>
      <xdr:spPr>
        <a:xfrm>
          <a:off x="35147688" y="7425230"/>
          <a:ext cx="985344" cy="481724"/>
        </a:xfrm>
        <a:prstGeom prst="wedgeRectCallout">
          <a:avLst>
            <a:gd name="adj1" fmla="val -71299"/>
            <a:gd name="adj2" fmla="val 122534"/>
          </a:avLst>
        </a:prstGeom>
        <a:solidFill>
          <a:schemeClr val="bg1">
            <a:lumMod val="65000"/>
          </a:schemeClr>
        </a:solidFill>
        <a:ln w="12700" cap="flat" cmpd="dbl" algn="ctr">
          <a:solidFill>
            <a:sysClr val="windowText" lastClr="000000"/>
          </a:solidFill>
          <a:prstDash val="solid"/>
        </a:ln>
        <a:effectLst/>
      </xdr:spPr>
      <xdr:txBody>
        <a:bodyPr vertOverflow="clip" horzOverflow="clip" lIns="36000" tIns="36000" rIns="36000" bIns="36000" rtlCol="0" anchor="ctr" anchorCtr="0">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chemeClr val="bg1"/>
              </a:solidFill>
              <a:effectLst/>
              <a:uLnTx/>
              <a:uFillTx/>
              <a:latin typeface="ＭＳ ゴシック" panose="020B0609070205080204" pitchFamily="49" charset="-128"/>
              <a:ea typeface="ＭＳ ゴシック" panose="020B0609070205080204" pitchFamily="49" charset="-128"/>
              <a:cs typeface="+mn-cs"/>
            </a:rPr>
            <a:t>降雨により、終日現場閉鎖</a:t>
          </a:r>
          <a:endParaRPr kumimoji="1" lang="en-US" altLang="ja-JP" sz="1100" b="1" i="0" u="none" strike="noStrike" kern="0" cap="none" spc="0" normalizeH="0" baseline="0" noProof="0">
            <a:ln>
              <a:noFill/>
            </a:ln>
            <a:solidFill>
              <a:schemeClr val="bg1"/>
            </a:solidFill>
            <a:effectLst/>
            <a:uLnTx/>
            <a:uFillTx/>
            <a:latin typeface="ＭＳ ゴシック" panose="020B0609070205080204" pitchFamily="49" charset="-128"/>
            <a:ea typeface="ＭＳ ゴシック" panose="020B0609070205080204" pitchFamily="49" charset="-128"/>
            <a:cs typeface="+mn-cs"/>
          </a:endParaRPr>
        </a:p>
      </xdr:txBody>
    </xdr:sp>
    <xdr:clientData/>
  </xdr:oneCellAnchor>
  <xdr:twoCellAnchor>
    <xdr:from>
      <xdr:col>113</xdr:col>
      <xdr:colOff>142328</xdr:colOff>
      <xdr:row>48</xdr:row>
      <xdr:rowOff>131380</xdr:rowOff>
    </xdr:from>
    <xdr:to>
      <xdr:col>117</xdr:col>
      <xdr:colOff>120431</xdr:colOff>
      <xdr:row>48</xdr:row>
      <xdr:rowOff>637289</xdr:rowOff>
    </xdr:to>
    <xdr:sp macro="" textlink="">
      <xdr:nvSpPr>
        <xdr:cNvPr id="39" name="テキスト ボックス 38">
          <a:extLst>
            <a:ext uri="{FF2B5EF4-FFF2-40B4-BE49-F238E27FC236}">
              <a16:creationId xmlns:a16="http://schemas.microsoft.com/office/drawing/2014/main" id="{45FF98F5-3413-4EB3-9468-940A2C5B43B6}"/>
            </a:ext>
          </a:extLst>
        </xdr:cNvPr>
        <xdr:cNvSpPr txBox="1"/>
      </xdr:nvSpPr>
      <xdr:spPr>
        <a:xfrm>
          <a:off x="33870353" y="11475655"/>
          <a:ext cx="930603" cy="505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b="1">
              <a:solidFill>
                <a:srgbClr val="FF0000"/>
              </a:solidFill>
            </a:rPr>
            <a:t>夏季休暇</a:t>
          </a:r>
          <a:endParaRPr kumimoji="1" lang="en-US" altLang="ja-JP" sz="1100" b="1">
            <a:solidFill>
              <a:srgbClr val="FF0000"/>
            </a:solidFill>
          </a:endParaRPr>
        </a:p>
        <a:p>
          <a:pPr algn="ctr"/>
          <a:r>
            <a:rPr kumimoji="1" lang="ja-JP" altLang="en-US" sz="1100" b="1">
              <a:solidFill>
                <a:srgbClr val="FF0000"/>
              </a:solidFill>
            </a:rPr>
            <a:t>（算定除外）</a:t>
          </a:r>
        </a:p>
      </xdr:txBody>
    </xdr:sp>
    <xdr:clientData/>
  </xdr:twoCellAnchor>
  <xdr:twoCellAnchor>
    <xdr:from>
      <xdr:col>114</xdr:col>
      <xdr:colOff>41056</xdr:colOff>
      <xdr:row>48</xdr:row>
      <xdr:rowOff>681082</xdr:rowOff>
    </xdr:from>
    <xdr:to>
      <xdr:col>116</xdr:col>
      <xdr:colOff>221703</xdr:colOff>
      <xdr:row>48</xdr:row>
      <xdr:rowOff>681082</xdr:rowOff>
    </xdr:to>
    <xdr:cxnSp macro="">
      <xdr:nvCxnSpPr>
        <xdr:cNvPr id="40" name="直線矢印コネクタ 39">
          <a:extLst>
            <a:ext uri="{FF2B5EF4-FFF2-40B4-BE49-F238E27FC236}">
              <a16:creationId xmlns:a16="http://schemas.microsoft.com/office/drawing/2014/main" id="{80219481-59C5-4A10-99B6-91C7510BB457}"/>
            </a:ext>
          </a:extLst>
        </xdr:cNvPr>
        <xdr:cNvCxnSpPr/>
      </xdr:nvCxnSpPr>
      <xdr:spPr>
        <a:xfrm>
          <a:off x="34007206" y="12025357"/>
          <a:ext cx="656897" cy="0"/>
        </a:xfrm>
        <a:prstGeom prst="straightConnector1">
          <a:avLst/>
        </a:prstGeom>
        <a:ln w="28575">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106</xdr:col>
      <xdr:colOff>76637</xdr:colOff>
      <xdr:row>72</xdr:row>
      <xdr:rowOff>32844</xdr:rowOff>
    </xdr:from>
    <xdr:ext cx="2484383" cy="645948"/>
    <xdr:sp macro="" textlink="">
      <xdr:nvSpPr>
        <xdr:cNvPr id="41" name="四角形吹き出し 12">
          <a:extLst>
            <a:ext uri="{FF2B5EF4-FFF2-40B4-BE49-F238E27FC236}">
              <a16:creationId xmlns:a16="http://schemas.microsoft.com/office/drawing/2014/main" id="{1FD105C0-B06B-433F-B982-D0CEB3B01401}"/>
            </a:ext>
          </a:extLst>
        </xdr:cNvPr>
        <xdr:cNvSpPr/>
      </xdr:nvSpPr>
      <xdr:spPr>
        <a:xfrm>
          <a:off x="32137787" y="17435019"/>
          <a:ext cx="2484383" cy="645948"/>
        </a:xfrm>
        <a:prstGeom prst="wedgeRectCallout">
          <a:avLst>
            <a:gd name="adj1" fmla="val 46101"/>
            <a:gd name="adj2" fmla="val 93142"/>
          </a:avLst>
        </a:prstGeom>
        <a:solidFill>
          <a:schemeClr val="bg1">
            <a:lumMod val="65000"/>
          </a:schemeClr>
        </a:solidFill>
        <a:ln w="12700" cap="flat" cmpd="dbl" algn="ctr">
          <a:solidFill>
            <a:sysClr val="windowText" lastClr="000000"/>
          </a:solidFill>
          <a:prstDash val="solid"/>
        </a:ln>
        <a:effectLst/>
      </xdr:spPr>
      <xdr:txBody>
        <a:bodyPr vertOverflow="clip" horzOverflow="clip" lIns="36000" tIns="36000" rIns="36000" bIns="36000" rtlCol="0" anchor="ctr" anchorCtr="0">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chemeClr val="bg1"/>
              </a:solidFill>
              <a:effectLst/>
              <a:uLnTx/>
              <a:uFillTx/>
              <a:latin typeface="ＭＳ ゴシック" panose="020B0609070205080204" pitchFamily="49" charset="-128"/>
              <a:ea typeface="ＭＳ ゴシック" panose="020B0609070205080204" pitchFamily="49" charset="-128"/>
              <a:cs typeface="+mn-cs"/>
            </a:rPr>
            <a:t>工期短縮のため休日返上</a:t>
          </a:r>
          <a:endParaRPr kumimoji="1" lang="en-US" altLang="ja-JP" sz="1100" b="1" i="0" u="none" strike="noStrike" kern="0" cap="none" spc="0" normalizeH="0" baseline="0" noProof="0">
            <a:ln>
              <a:noFill/>
            </a:ln>
            <a:solidFill>
              <a:schemeClr val="bg1"/>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chemeClr val="bg1"/>
              </a:solidFill>
              <a:effectLst/>
              <a:uLnTx/>
              <a:uFillTx/>
              <a:latin typeface="ＭＳ ゴシック" panose="020B0609070205080204" pitchFamily="49" charset="-128"/>
              <a:ea typeface="ＭＳ ゴシック" panose="020B0609070205080204" pitchFamily="49" charset="-128"/>
              <a:cs typeface="+mn-cs"/>
            </a:rPr>
            <a:t>月～日で現場閉所２日未満であるため、完全週休２日未達成</a:t>
          </a:r>
          <a:endParaRPr kumimoji="1" lang="en-US" altLang="ja-JP" sz="1100" b="1" i="0" u="none" strike="noStrike" kern="0" cap="none" spc="0" normalizeH="0" baseline="0" noProof="0">
            <a:ln>
              <a:noFill/>
            </a:ln>
            <a:solidFill>
              <a:schemeClr val="bg1"/>
            </a:solidFill>
            <a:effectLst/>
            <a:uLnTx/>
            <a:uFillTx/>
            <a:latin typeface="ＭＳ ゴシック" panose="020B0609070205080204" pitchFamily="49" charset="-128"/>
            <a:ea typeface="ＭＳ ゴシック" panose="020B0609070205080204" pitchFamily="49" charset="-128"/>
            <a:cs typeface="+mn-cs"/>
          </a:endParaRPr>
        </a:p>
      </xdr:txBody>
    </xdr:sp>
    <xdr:clientData/>
  </xdr:oneCellAnchor>
  <xdr:twoCellAnchor>
    <xdr:from>
      <xdr:col>130</xdr:col>
      <xdr:colOff>229039</xdr:colOff>
      <xdr:row>80</xdr:row>
      <xdr:rowOff>120432</xdr:rowOff>
    </xdr:from>
    <xdr:to>
      <xdr:col>134</xdr:col>
      <xdr:colOff>207142</xdr:colOff>
      <xdr:row>80</xdr:row>
      <xdr:rowOff>635000</xdr:rowOff>
    </xdr:to>
    <xdr:sp macro="" textlink="">
      <xdr:nvSpPr>
        <xdr:cNvPr id="42" name="テキスト ボックス 41">
          <a:extLst>
            <a:ext uri="{FF2B5EF4-FFF2-40B4-BE49-F238E27FC236}">
              <a16:creationId xmlns:a16="http://schemas.microsoft.com/office/drawing/2014/main" id="{DEB4E5FE-C59E-4AAF-B106-5A80C77CB370}"/>
            </a:ext>
          </a:extLst>
        </xdr:cNvPr>
        <xdr:cNvSpPr txBox="1"/>
      </xdr:nvSpPr>
      <xdr:spPr>
        <a:xfrm>
          <a:off x="38005189" y="19541907"/>
          <a:ext cx="930603" cy="5145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b="1">
              <a:solidFill>
                <a:srgbClr val="FF0000"/>
              </a:solidFill>
            </a:rPr>
            <a:t>年末年始</a:t>
          </a:r>
          <a:endParaRPr kumimoji="1" lang="en-US" altLang="ja-JP" sz="1100" b="1">
            <a:solidFill>
              <a:srgbClr val="FF0000"/>
            </a:solidFill>
          </a:endParaRPr>
        </a:p>
        <a:p>
          <a:pPr algn="ctr"/>
          <a:r>
            <a:rPr kumimoji="1" lang="ja-JP" altLang="en-US" sz="1100" b="1">
              <a:solidFill>
                <a:srgbClr val="FF0000"/>
              </a:solidFill>
            </a:rPr>
            <a:t>（算定除外）</a:t>
          </a:r>
        </a:p>
      </xdr:txBody>
    </xdr:sp>
    <xdr:clientData/>
  </xdr:twoCellAnchor>
  <xdr:twoCellAnchor>
    <xdr:from>
      <xdr:col>130</xdr:col>
      <xdr:colOff>10948</xdr:colOff>
      <xdr:row>80</xdr:row>
      <xdr:rowOff>678793</xdr:rowOff>
    </xdr:from>
    <xdr:to>
      <xdr:col>135</xdr:col>
      <xdr:colOff>194330</xdr:colOff>
      <xdr:row>80</xdr:row>
      <xdr:rowOff>678793</xdr:rowOff>
    </xdr:to>
    <xdr:cxnSp macro="">
      <xdr:nvCxnSpPr>
        <xdr:cNvPr id="43" name="直線矢印コネクタ 42">
          <a:extLst>
            <a:ext uri="{FF2B5EF4-FFF2-40B4-BE49-F238E27FC236}">
              <a16:creationId xmlns:a16="http://schemas.microsoft.com/office/drawing/2014/main" id="{5B2AD618-B086-42E3-9E45-E6CE7ACF17BC}"/>
            </a:ext>
          </a:extLst>
        </xdr:cNvPr>
        <xdr:cNvCxnSpPr/>
      </xdr:nvCxnSpPr>
      <xdr:spPr>
        <a:xfrm>
          <a:off x="37787098" y="20100268"/>
          <a:ext cx="1374007" cy="0"/>
        </a:xfrm>
        <a:prstGeom prst="straightConnector1">
          <a:avLst/>
        </a:prstGeom>
        <a:ln w="28575">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101</xdr:col>
      <xdr:colOff>306551</xdr:colOff>
      <xdr:row>88</xdr:row>
      <xdr:rowOff>98535</xdr:rowOff>
    </xdr:from>
    <xdr:to>
      <xdr:col>105</xdr:col>
      <xdr:colOff>129636</xdr:colOff>
      <xdr:row>88</xdr:row>
      <xdr:rowOff>613103</xdr:rowOff>
    </xdr:to>
    <xdr:sp macro="" textlink="">
      <xdr:nvSpPr>
        <xdr:cNvPr id="44" name="テキスト ボックス 43">
          <a:extLst>
            <a:ext uri="{FF2B5EF4-FFF2-40B4-BE49-F238E27FC236}">
              <a16:creationId xmlns:a16="http://schemas.microsoft.com/office/drawing/2014/main" id="{D6B7FBCD-65A6-4F61-9444-17D8ECC49D57}"/>
            </a:ext>
          </a:extLst>
        </xdr:cNvPr>
        <xdr:cNvSpPr txBox="1"/>
      </xdr:nvSpPr>
      <xdr:spPr>
        <a:xfrm>
          <a:off x="31024676" y="21539310"/>
          <a:ext cx="927985" cy="5145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b="1">
              <a:solidFill>
                <a:srgbClr val="FF0000"/>
              </a:solidFill>
            </a:rPr>
            <a:t>年末年始</a:t>
          </a:r>
          <a:endParaRPr kumimoji="1" lang="en-US" altLang="ja-JP" sz="1100" b="1">
            <a:solidFill>
              <a:srgbClr val="FF0000"/>
            </a:solidFill>
          </a:endParaRPr>
        </a:p>
        <a:p>
          <a:pPr algn="ctr"/>
          <a:r>
            <a:rPr kumimoji="1" lang="ja-JP" altLang="en-US" sz="1100" b="1">
              <a:solidFill>
                <a:srgbClr val="FF0000"/>
              </a:solidFill>
            </a:rPr>
            <a:t>（算定除外）</a:t>
          </a:r>
        </a:p>
      </xdr:txBody>
    </xdr:sp>
    <xdr:clientData/>
  </xdr:twoCellAnchor>
  <xdr:twoCellAnchor>
    <xdr:from>
      <xdr:col>102</xdr:col>
      <xdr:colOff>19167</xdr:colOff>
      <xdr:row>88</xdr:row>
      <xdr:rowOff>656896</xdr:rowOff>
    </xdr:from>
    <xdr:to>
      <xdr:col>105</xdr:col>
      <xdr:colOff>10955</xdr:colOff>
      <xdr:row>88</xdr:row>
      <xdr:rowOff>656896</xdr:rowOff>
    </xdr:to>
    <xdr:cxnSp macro="">
      <xdr:nvCxnSpPr>
        <xdr:cNvPr id="45" name="直線矢印コネクタ 44">
          <a:extLst>
            <a:ext uri="{FF2B5EF4-FFF2-40B4-BE49-F238E27FC236}">
              <a16:creationId xmlns:a16="http://schemas.microsoft.com/office/drawing/2014/main" id="{2D5D9A95-0350-424C-810D-4854D326FD3F}"/>
            </a:ext>
          </a:extLst>
        </xdr:cNvPr>
        <xdr:cNvCxnSpPr/>
      </xdr:nvCxnSpPr>
      <xdr:spPr>
        <a:xfrm>
          <a:off x="31127817" y="22097671"/>
          <a:ext cx="706163" cy="0"/>
        </a:xfrm>
        <a:prstGeom prst="straightConnector1">
          <a:avLst/>
        </a:prstGeom>
        <a:ln w="28575">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109</xdr:col>
      <xdr:colOff>34636</xdr:colOff>
      <xdr:row>104</xdr:row>
      <xdr:rowOff>112568</xdr:rowOff>
    </xdr:from>
    <xdr:to>
      <xdr:col>123</xdr:col>
      <xdr:colOff>216478</xdr:colOff>
      <xdr:row>104</xdr:row>
      <xdr:rowOff>692727</xdr:rowOff>
    </xdr:to>
    <xdr:sp macro="" textlink="">
      <xdr:nvSpPr>
        <xdr:cNvPr id="46" name="正方形/長方形 45">
          <a:extLst>
            <a:ext uri="{FF2B5EF4-FFF2-40B4-BE49-F238E27FC236}">
              <a16:creationId xmlns:a16="http://schemas.microsoft.com/office/drawing/2014/main" id="{372A9DA2-AC99-4365-B25D-9CA78CB116EE}"/>
            </a:ext>
          </a:extLst>
        </xdr:cNvPr>
        <xdr:cNvSpPr/>
      </xdr:nvSpPr>
      <xdr:spPr>
        <a:xfrm>
          <a:off x="32810161" y="25591943"/>
          <a:ext cx="3515592" cy="58015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000" b="1"/>
            <a:t>対　象　外</a:t>
          </a:r>
          <a:endParaRPr kumimoji="1" lang="en-US" altLang="ja-JP" sz="1000" b="1"/>
        </a:p>
        <a:p>
          <a:pPr algn="ctr"/>
          <a:r>
            <a:rPr kumimoji="1" lang="ja-JP" altLang="en-US" sz="1000" b="1"/>
            <a:t> （作業完了日以降の書類作成等は対象期間に含めない）</a:t>
          </a:r>
        </a:p>
        <a:p>
          <a:pPr algn="l"/>
          <a:endParaRPr kumimoji="1" lang="ja-JP" altLang="en-US" sz="1100"/>
        </a:p>
      </xdr:txBody>
    </xdr:sp>
    <xdr:clientData/>
  </xdr:twoCellAnchor>
  <xdr:twoCellAnchor>
    <xdr:from>
      <xdr:col>105</xdr:col>
      <xdr:colOff>105760</xdr:colOff>
      <xdr:row>3</xdr:row>
      <xdr:rowOff>43355</xdr:rowOff>
    </xdr:from>
    <xdr:to>
      <xdr:col>135</xdr:col>
      <xdr:colOff>58136</xdr:colOff>
      <xdr:row>12</xdr:row>
      <xdr:rowOff>160939</xdr:rowOff>
    </xdr:to>
    <xdr:sp macro="" textlink="">
      <xdr:nvSpPr>
        <xdr:cNvPr id="47" name="フローチャート: 代替処理 46">
          <a:hlinkClick xmlns:r="http://schemas.openxmlformats.org/officeDocument/2006/relationships" r:id="rId2"/>
          <a:extLst>
            <a:ext uri="{FF2B5EF4-FFF2-40B4-BE49-F238E27FC236}">
              <a16:creationId xmlns:a16="http://schemas.microsoft.com/office/drawing/2014/main" id="{9C62E69B-C177-42E2-9D0A-9E923AED1CA7}"/>
            </a:ext>
          </a:extLst>
        </xdr:cNvPr>
        <xdr:cNvSpPr/>
      </xdr:nvSpPr>
      <xdr:spPr>
        <a:xfrm>
          <a:off x="31928785" y="748205"/>
          <a:ext cx="7096126" cy="1936859"/>
        </a:xfrm>
        <a:prstGeom prst="flowChartAlternateProcess">
          <a:avLst/>
        </a:prstGeom>
        <a:solidFill>
          <a:sysClr val="window" lastClr="FFFFFF"/>
        </a:solidFill>
        <a:ln w="25400" cap="flat" cmpd="sng" algn="ctr">
          <a:solidFill>
            <a:srgbClr val="F79646"/>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実施提出時（記入例）</a:t>
          </a:r>
          <a:endParaRPr kumimoji="1" lang="en-US" altLang="ja-JP" sz="18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2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毎月末日現在の状況を翌月５日（土・日・祝日の場合は次の平日）までに監督員に提出する。</a:t>
          </a:r>
          <a:endParaRPr kumimoji="1" lang="en-US" altLang="ja-JP" sz="12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2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工事着手日、作業完了日等が計画と異なる場合は、実施に合わせて行事を修正する。</a:t>
          </a:r>
          <a:endParaRPr kumimoji="1" lang="en-US" altLang="ja-JP" sz="12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2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工期の変更があった場合は、作業完了日までの期間を追加した計画書を変更契約締結後１０日以内に書面で協議する。また、変更計画書は、提出時点で過去の計画は実施と合わせて変更する。</a:t>
          </a:r>
          <a:endParaRPr kumimoji="1" lang="en-US" altLang="ja-JP" sz="12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2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sng" strike="noStrike" kern="0" cap="none" spc="0" normalizeH="0" baseline="0" noProof="0">
              <a:ln>
                <a:noFill/>
              </a:ln>
              <a:solidFill>
                <a:srgbClr val="0070C0"/>
              </a:solidFill>
              <a:effectLst/>
              <a:uLnTx/>
              <a:uFillTx/>
              <a:latin typeface="ＭＳ ゴシック" panose="020B0609070205080204" pitchFamily="49" charset="-128"/>
              <a:ea typeface="ＭＳ ゴシック" panose="020B0609070205080204" pitchFamily="49" charset="-128"/>
              <a:cs typeface="+mn-cs"/>
            </a:rPr>
            <a:t>様式入力はこちら</a:t>
          </a:r>
        </a:p>
      </xdr:txBody>
    </xdr:sp>
    <xdr:clientData/>
  </xdr:twoCellAnchor>
  <xdr:oneCellAnchor>
    <xdr:from>
      <xdr:col>58</xdr:col>
      <xdr:colOff>21897</xdr:colOff>
      <xdr:row>88</xdr:row>
      <xdr:rowOff>21896</xdr:rowOff>
    </xdr:from>
    <xdr:ext cx="1919234" cy="529167"/>
    <xdr:sp macro="" textlink="">
      <xdr:nvSpPr>
        <xdr:cNvPr id="48" name="四角形吹き出し 12">
          <a:extLst>
            <a:ext uri="{FF2B5EF4-FFF2-40B4-BE49-F238E27FC236}">
              <a16:creationId xmlns:a16="http://schemas.microsoft.com/office/drawing/2014/main" id="{8027ED8F-B249-4588-AF60-A25600349E46}"/>
            </a:ext>
          </a:extLst>
        </xdr:cNvPr>
        <xdr:cNvSpPr/>
      </xdr:nvSpPr>
      <xdr:spPr>
        <a:xfrm>
          <a:off x="17852697" y="21462671"/>
          <a:ext cx="1919234" cy="529167"/>
        </a:xfrm>
        <a:prstGeom prst="wedgeRectCallout">
          <a:avLst>
            <a:gd name="adj1" fmla="val -60768"/>
            <a:gd name="adj2" fmla="val 86719"/>
          </a:avLst>
        </a:prstGeom>
        <a:solidFill>
          <a:srgbClr val="FFFF00"/>
        </a:solidFill>
        <a:ln w="12700" cap="flat" cmpd="dbl" algn="ctr">
          <a:solidFill>
            <a:sysClr val="windowText" lastClr="000000"/>
          </a:solidFill>
          <a:prstDash val="solid"/>
        </a:ln>
        <a:effectLst/>
      </xdr:spPr>
      <xdr:txBody>
        <a:bodyPr vertOverflow="clip" horzOverflow="clip" lIns="36000" tIns="36000" rIns="36000" bIns="36000" rtlCol="0" anchor="ctr" anchorCtr="0">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夏季休暇、年末年始は</a:t>
          </a:r>
          <a:endParaRPr kumimoji="1" lang="en-US" altLang="ja-JP"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計画・実施に「／」を入力</a:t>
          </a:r>
        </a:p>
      </xdr:txBody>
    </xdr:sp>
    <xdr:clientData/>
  </xdr:oneCellAnchor>
  <xdr:oneCellAnchor>
    <xdr:from>
      <xdr:col>72</xdr:col>
      <xdr:colOff>53866</xdr:colOff>
      <xdr:row>80</xdr:row>
      <xdr:rowOff>31968</xdr:rowOff>
    </xdr:from>
    <xdr:ext cx="1919234" cy="529167"/>
    <xdr:sp macro="" textlink="">
      <xdr:nvSpPr>
        <xdr:cNvPr id="49" name="四角形吹き出し 12">
          <a:extLst>
            <a:ext uri="{FF2B5EF4-FFF2-40B4-BE49-F238E27FC236}">
              <a16:creationId xmlns:a16="http://schemas.microsoft.com/office/drawing/2014/main" id="{B534CC01-10BA-4E29-A49C-CECA200A28BB}"/>
            </a:ext>
          </a:extLst>
        </xdr:cNvPr>
        <xdr:cNvSpPr/>
      </xdr:nvSpPr>
      <xdr:spPr>
        <a:xfrm>
          <a:off x="21218416" y="19453443"/>
          <a:ext cx="1919234" cy="529167"/>
        </a:xfrm>
        <a:prstGeom prst="wedgeRectCallout">
          <a:avLst>
            <a:gd name="adj1" fmla="val 72147"/>
            <a:gd name="adj2" fmla="val 78443"/>
          </a:avLst>
        </a:prstGeom>
        <a:solidFill>
          <a:srgbClr val="FFFF00"/>
        </a:solidFill>
        <a:ln w="12700" cap="flat" cmpd="dbl" algn="ctr">
          <a:solidFill>
            <a:sysClr val="windowText" lastClr="000000"/>
          </a:solidFill>
          <a:prstDash val="solid"/>
        </a:ln>
        <a:effectLst/>
      </xdr:spPr>
      <xdr:txBody>
        <a:bodyPr vertOverflow="clip" horzOverflow="clip" lIns="36000" tIns="36000" rIns="36000" bIns="36000" rtlCol="0" anchor="ctr" anchorCtr="0">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夏季休暇、年末年始は</a:t>
          </a:r>
          <a:endParaRPr kumimoji="1" lang="en-US" altLang="ja-JP"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計画・実施に「／」を入力</a:t>
          </a:r>
        </a:p>
      </xdr:txBody>
    </xdr:sp>
    <xdr:clientData/>
  </xdr:oneCellAnchor>
  <xdr:oneCellAnchor>
    <xdr:from>
      <xdr:col>70</xdr:col>
      <xdr:colOff>0</xdr:colOff>
      <xdr:row>48</xdr:row>
      <xdr:rowOff>21896</xdr:rowOff>
    </xdr:from>
    <xdr:ext cx="1919234" cy="529167"/>
    <xdr:sp macro="" textlink="">
      <xdr:nvSpPr>
        <xdr:cNvPr id="50" name="四角形吹き出し 12">
          <a:extLst>
            <a:ext uri="{FF2B5EF4-FFF2-40B4-BE49-F238E27FC236}">
              <a16:creationId xmlns:a16="http://schemas.microsoft.com/office/drawing/2014/main" id="{8106ED13-6F4C-49B7-BBC7-F3B92E0E928C}"/>
            </a:ext>
          </a:extLst>
        </xdr:cNvPr>
        <xdr:cNvSpPr/>
      </xdr:nvSpPr>
      <xdr:spPr>
        <a:xfrm>
          <a:off x="20688300" y="11366171"/>
          <a:ext cx="1919234" cy="529167"/>
        </a:xfrm>
        <a:prstGeom prst="wedgeRectCallout">
          <a:avLst>
            <a:gd name="adj1" fmla="val -60768"/>
            <a:gd name="adj2" fmla="val 86719"/>
          </a:avLst>
        </a:prstGeom>
        <a:solidFill>
          <a:srgbClr val="FFFF00"/>
        </a:solidFill>
        <a:ln w="12700" cap="flat" cmpd="dbl" algn="ctr">
          <a:solidFill>
            <a:sysClr val="windowText" lastClr="000000"/>
          </a:solidFill>
          <a:prstDash val="solid"/>
        </a:ln>
        <a:effectLst/>
      </xdr:spPr>
      <xdr:txBody>
        <a:bodyPr vertOverflow="clip" horzOverflow="clip" lIns="36000" tIns="36000" rIns="36000" bIns="36000" rtlCol="0" anchor="ctr" anchorCtr="0">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夏季休暇、年末年始は</a:t>
          </a:r>
          <a:endParaRPr kumimoji="1" lang="en-US" altLang="ja-JP"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計画・実施に「／」を入力</a:t>
          </a:r>
        </a:p>
      </xdr:txBody>
    </xdr:sp>
    <xdr:clientData/>
  </xdr:oneCellAnchor>
  <xdr:oneCellAnchor>
    <xdr:from>
      <xdr:col>142</xdr:col>
      <xdr:colOff>0</xdr:colOff>
      <xdr:row>214</xdr:row>
      <xdr:rowOff>98534</xdr:rowOff>
    </xdr:from>
    <xdr:ext cx="3211480" cy="973266"/>
    <xdr:sp macro="" textlink="">
      <xdr:nvSpPr>
        <xdr:cNvPr id="51" name="四角形吹き出し 19">
          <a:extLst>
            <a:ext uri="{FF2B5EF4-FFF2-40B4-BE49-F238E27FC236}">
              <a16:creationId xmlns:a16="http://schemas.microsoft.com/office/drawing/2014/main" id="{7EF4BA98-BFAB-4E33-A8CF-54A12F42CDCC}"/>
            </a:ext>
          </a:extLst>
        </xdr:cNvPr>
        <xdr:cNvSpPr/>
      </xdr:nvSpPr>
      <xdr:spPr>
        <a:xfrm>
          <a:off x="40776525" y="53419484"/>
          <a:ext cx="3211480" cy="973266"/>
        </a:xfrm>
        <a:prstGeom prst="wedgeRectCallout">
          <a:avLst>
            <a:gd name="adj1" fmla="val 14353"/>
            <a:gd name="adj2" fmla="val -81089"/>
          </a:avLst>
        </a:prstGeom>
        <a:noFill/>
        <a:ln w="28575" cmpd="dbl">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800">
              <a:solidFill>
                <a:srgbClr val="FF0000"/>
              </a:solidFill>
              <a:latin typeface="ＭＳ ゴシック" panose="020B0609070205080204" pitchFamily="49" charset="-128"/>
              <a:ea typeface="ＭＳ ゴシック" panose="020B0609070205080204" pitchFamily="49" charset="-128"/>
            </a:rPr>
            <a:t>現場閉所の達成状況は、工事期間全ての月における現場閉所率で確認する</a:t>
          </a:r>
        </a:p>
      </xdr:txBody>
    </xdr:sp>
    <xdr:clientData/>
  </xdr:oneCellAnchor>
  <xdr:oneCellAnchor>
    <xdr:from>
      <xdr:col>42</xdr:col>
      <xdr:colOff>372241</xdr:colOff>
      <xdr:row>214</xdr:row>
      <xdr:rowOff>87586</xdr:rowOff>
    </xdr:from>
    <xdr:ext cx="3211480" cy="973266"/>
    <xdr:sp macro="" textlink="">
      <xdr:nvSpPr>
        <xdr:cNvPr id="52" name="四角形吹き出し 19">
          <a:extLst>
            <a:ext uri="{FF2B5EF4-FFF2-40B4-BE49-F238E27FC236}">
              <a16:creationId xmlns:a16="http://schemas.microsoft.com/office/drawing/2014/main" id="{F8CD8E4F-D8F4-4F1C-BDBB-7EC6822D9D0E}"/>
            </a:ext>
          </a:extLst>
        </xdr:cNvPr>
        <xdr:cNvSpPr/>
      </xdr:nvSpPr>
      <xdr:spPr>
        <a:xfrm>
          <a:off x="11049766" y="53408536"/>
          <a:ext cx="3211480" cy="973266"/>
        </a:xfrm>
        <a:prstGeom prst="wedgeRectCallout">
          <a:avLst>
            <a:gd name="adj1" fmla="val 14353"/>
            <a:gd name="adj2" fmla="val -81089"/>
          </a:avLst>
        </a:prstGeom>
        <a:noFill/>
        <a:ln w="28575" cmpd="dbl">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800">
              <a:solidFill>
                <a:srgbClr val="FF0000"/>
              </a:solidFill>
              <a:latin typeface="ＭＳ ゴシック" panose="020B0609070205080204" pitchFamily="49" charset="-128"/>
              <a:ea typeface="ＭＳ ゴシック" panose="020B0609070205080204" pitchFamily="49" charset="-128"/>
            </a:rPr>
            <a:t>現場閉所の達成状況は、工事期間全ての月における現場閉所率で確認する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20&#20837;&#26413;&#12539;&#22865;&#32004;/07%20&#26465;&#20363;&#31561;&#25913;&#27491;/&#9679;R7.10.30_&#36913;&#20241;2&#26085;&#35430;&#34892;&#24037;&#20107;&#23455;&#26045;&#35201;&#38936;&#25913;&#27491;/&#12304;&#26045;&#34892;&#12305;&#25522;&#31034;&#26495;&#12289;HP/04_&#12304;R7.11.13&#26356;&#26032;&#12305;&#22303;&#26408;&#24037;&#20107;&#38306;&#20418;&#26360;&#39006;&#19968;&#35239;&#34920;&#21450;&#12403;&#27161;&#28310;&#27096;&#24335;&#65288;&#19978;&#22825;&#33609;&#2406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事関係書類一覧表"/>
      <sheetName val="入力表"/>
      <sheetName val="建設ﾘｻｲｸﾙ用入力表"/>
      <sheetName val="別記様式1(説明書)"/>
      <sheetName val="別表1"/>
      <sheetName val="契約書別紙1"/>
      <sheetName val="別表2"/>
      <sheetName val="契約書別紙2"/>
      <sheetName val="別表3"/>
      <sheetName val="契約書別紙3"/>
      <sheetName val="様式"/>
      <sheetName val="別記様式"/>
      <sheetName val="様式-1"/>
      <sheetName val="統一様式-2"/>
      <sheetName val="統一様式-3(1)"/>
      <sheetName val="統一様式-3(2)"/>
      <sheetName val="統一様式-1"/>
      <sheetName val="統一様式-1(2)"/>
      <sheetName val="統一様式-1(3)"/>
      <sheetName val="統一様式-7"/>
      <sheetName val="別紙１"/>
      <sheetName val="統一様式-4"/>
      <sheetName val="様式-4(統一様式-4 裏面)"/>
      <sheetName val="様式-2"/>
      <sheetName val="様式-2(1)"/>
      <sheetName val="様式-2(2)"/>
      <sheetName val="様式-3"/>
      <sheetName val="別紙４"/>
      <sheetName val="別紙５"/>
      <sheetName val="統一様式-5(1)（前払金）"/>
      <sheetName val="様式-4"/>
      <sheetName val="様式-5"/>
      <sheetName val="様式-6"/>
      <sheetName val="別記様式1"/>
      <sheetName val="別記様式2"/>
      <sheetName val="別記様式3"/>
      <sheetName val="別記様式4"/>
      <sheetName val="別記様式5"/>
      <sheetName val="別記様式6"/>
      <sheetName val="別記様式7"/>
      <sheetName val="統一様式-9"/>
      <sheetName val="統一様式-12"/>
      <sheetName val="統一様式-13"/>
      <sheetName val="統一様式-14"/>
      <sheetName val="統一様式-15"/>
      <sheetName val="様式-7"/>
      <sheetName val="様式-8"/>
      <sheetName val="統一様式-5(1)（中間）"/>
      <sheetName val="統一様式-16"/>
      <sheetName val="統一様式-17"/>
      <sheetName val="統一様式-5(1)（指定）"/>
      <sheetName val="統一様式-19"/>
      <sheetName val="様式-9"/>
      <sheetName val="統一様式-5(1)（部分）"/>
      <sheetName val="統一様式-5(2)"/>
      <sheetName val="統一様式-22"/>
      <sheetName val="統一様式-23"/>
      <sheetName val="統一様式-24"/>
      <sheetName val="統一様式-25"/>
      <sheetName val="統一様式-28"/>
      <sheetName val="統一様式-29"/>
      <sheetName val="様式-10"/>
      <sheetName val="様式-11"/>
      <sheetName val="様式-12"/>
      <sheetName val="様式-13"/>
      <sheetName val="統一様式-34(1)"/>
      <sheetName val="統一様式-34(2)"/>
      <sheetName val="様式-15"/>
      <sheetName val="様式‐16"/>
      <sheetName val="様式-17"/>
      <sheetName val="統一様式-21"/>
      <sheetName val="統一様式-30"/>
      <sheetName val="統一様式-5(1)（完成）"/>
      <sheetName val="様式-18"/>
      <sheetName val="様式-19"/>
      <sheetName val="様式-2０"/>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F5A77-B6AC-4E4E-BB59-92F294D5AB27}">
  <sheetPr>
    <pageSetUpPr fitToPage="1"/>
  </sheetPr>
  <dimension ref="A1:EW241"/>
  <sheetViews>
    <sheetView showGridLines="0" tabSelected="1" zoomScale="87" zoomScaleNormal="87" zoomScaleSheetLayoutView="100" workbookViewId="0">
      <selection activeCell="BJ29" sqref="BJ29"/>
    </sheetView>
  </sheetViews>
  <sheetFormatPr defaultColWidth="9" defaultRowHeight="18.75" outlineLevelCol="1"/>
  <cols>
    <col min="1" max="1" width="11.75" style="3" customWidth="1" outlineLevel="1"/>
    <col min="2" max="2" width="1.375" style="3" customWidth="1" outlineLevel="1"/>
    <col min="3" max="3" width="5.125" style="3" customWidth="1" outlineLevel="1"/>
    <col min="4" max="42" width="3.125" style="3" customWidth="1" outlineLevel="1"/>
    <col min="43" max="43" width="5" style="3" customWidth="1" outlineLevel="1"/>
    <col min="44" max="44" width="1.875" style="3" customWidth="1" outlineLevel="1"/>
    <col min="45" max="45" width="5.375" style="3" customWidth="1" outlineLevel="1"/>
    <col min="46" max="46" width="12.75" style="3" customWidth="1" outlineLevel="1"/>
    <col min="47" max="47" width="8.25" style="3" customWidth="1" outlineLevel="1"/>
    <col min="48" max="48" width="13.375" style="3" customWidth="1" outlineLevel="1"/>
    <col min="49" max="49" width="1.25" style="3" customWidth="1" outlineLevel="1"/>
    <col min="50" max="52" width="9" style="3" customWidth="1" outlineLevel="1"/>
    <col min="53" max="53" width="1.375" style="3" customWidth="1"/>
    <col min="54" max="54" width="5.125" style="3" customWidth="1"/>
    <col min="55" max="93" width="3.125" style="3" customWidth="1"/>
    <col min="94" max="94" width="5" style="3" customWidth="1"/>
    <col min="95" max="95" width="1.875" style="3" customWidth="1"/>
    <col min="96" max="96" width="5.375" style="3" customWidth="1"/>
    <col min="97" max="97" width="12.75" style="3" customWidth="1"/>
    <col min="98" max="98" width="8.25" style="3" customWidth="1"/>
    <col min="99" max="99" width="13.375" style="3" customWidth="1"/>
    <col min="100" max="100" width="11.75" style="3" customWidth="1"/>
    <col min="101" max="101" width="1.375" style="3" customWidth="1"/>
    <col min="102" max="102" width="5.125" style="3" customWidth="1"/>
    <col min="103" max="141" width="3.125" style="3" customWidth="1"/>
    <col min="142" max="142" width="5" style="3" customWidth="1"/>
    <col min="143" max="143" width="1.875" style="3" customWidth="1"/>
    <col min="144" max="144" width="5.375" style="3" customWidth="1"/>
    <col min="145" max="145" width="12.75" style="3" customWidth="1"/>
    <col min="146" max="146" width="8.25" style="3" customWidth="1"/>
    <col min="147" max="147" width="13.375" style="3" customWidth="1"/>
    <col min="148" max="16384" width="9" style="3"/>
  </cols>
  <sheetData>
    <row r="1" spans="1:153" ht="33">
      <c r="A1" s="1"/>
      <c r="B1" s="2" t="s">
        <v>0</v>
      </c>
      <c r="AX1" s="1"/>
      <c r="AY1" s="1"/>
      <c r="AZ1" s="1"/>
      <c r="BA1" s="2" t="s">
        <v>0</v>
      </c>
      <c r="CV1" s="1"/>
      <c r="CW1" s="2" t="s">
        <v>0</v>
      </c>
      <c r="ER1" s="1"/>
      <c r="ES1" s="1"/>
      <c r="ET1" s="1"/>
      <c r="EU1" s="1"/>
      <c r="EV1" s="1"/>
      <c r="EW1" s="1"/>
    </row>
    <row r="2" spans="1:153" ht="33">
      <c r="A2" s="1"/>
      <c r="C2" s="4" t="s">
        <v>1</v>
      </c>
      <c r="U2" s="4"/>
      <c r="AE2" s="4"/>
      <c r="AF2" s="4"/>
      <c r="AG2" s="4"/>
      <c r="AX2" s="1"/>
      <c r="AY2" s="1"/>
      <c r="AZ2" s="1"/>
      <c r="BB2" s="4" t="s">
        <v>1</v>
      </c>
      <c r="BT2" s="4"/>
      <c r="CD2" s="4"/>
      <c r="CE2" s="4"/>
      <c r="CF2" s="4"/>
      <c r="CV2" s="1"/>
      <c r="CX2" s="4" t="s">
        <v>1</v>
      </c>
      <c r="DP2" s="4"/>
      <c r="DZ2" s="4"/>
      <c r="EA2" s="4"/>
      <c r="EB2" s="4"/>
      <c r="ER2" s="1"/>
      <c r="ES2" s="1"/>
      <c r="ET2" s="1"/>
      <c r="EU2" s="1"/>
      <c r="EV2" s="1"/>
      <c r="EW2" s="1"/>
    </row>
    <row r="3" spans="1:153" ht="7.5" customHeight="1">
      <c r="A3" s="1"/>
      <c r="AX3" s="1"/>
      <c r="AY3" s="1"/>
      <c r="AZ3" s="1"/>
      <c r="CV3" s="1"/>
      <c r="ER3" s="1"/>
      <c r="ES3" s="1"/>
      <c r="ET3" s="1"/>
      <c r="EU3" s="1"/>
      <c r="EV3" s="1"/>
      <c r="EW3" s="1"/>
    </row>
    <row r="4" spans="1:153" ht="17.25" customHeight="1">
      <c r="A4" s="1"/>
      <c r="C4" s="5" t="s">
        <v>42</v>
      </c>
      <c r="D4" s="6"/>
      <c r="E4" s="6"/>
      <c r="AX4" s="1"/>
      <c r="AY4" s="1"/>
      <c r="AZ4" s="1"/>
      <c r="BB4" s="5" t="s">
        <v>42</v>
      </c>
      <c r="BC4" s="6"/>
      <c r="BD4" s="6"/>
      <c r="CV4" s="1"/>
      <c r="CX4" s="5" t="s">
        <v>42</v>
      </c>
      <c r="CY4" s="6"/>
      <c r="CZ4" s="6"/>
      <c r="ER4" s="1"/>
      <c r="ES4" s="1"/>
      <c r="ET4" s="1"/>
      <c r="EU4" s="1"/>
      <c r="EV4" s="1"/>
      <c r="EW4" s="1"/>
    </row>
    <row r="5" spans="1:153" ht="17.25" customHeight="1">
      <c r="A5" s="1"/>
      <c r="C5" s="6" t="s">
        <v>43</v>
      </c>
      <c r="D5" s="6"/>
      <c r="E5" s="6"/>
      <c r="AS5" s="7"/>
      <c r="AT5" s="7"/>
      <c r="AU5" s="7"/>
      <c r="AV5" s="7"/>
      <c r="AW5" s="7"/>
      <c r="AX5" s="169"/>
      <c r="AY5" s="169"/>
      <c r="AZ5" s="1"/>
      <c r="BB5" s="6" t="s">
        <v>43</v>
      </c>
      <c r="BC5" s="6"/>
      <c r="BD5" s="6"/>
      <c r="CR5" s="7"/>
      <c r="CS5" s="7"/>
      <c r="CT5" s="7"/>
      <c r="CU5" s="7"/>
      <c r="CV5" s="1"/>
      <c r="CX5" s="6" t="s">
        <v>43</v>
      </c>
      <c r="CY5" s="6"/>
      <c r="CZ5" s="6"/>
      <c r="EN5" s="7"/>
      <c r="EO5" s="7"/>
      <c r="EP5" s="7"/>
      <c r="EQ5" s="7"/>
      <c r="ER5" s="1"/>
      <c r="ES5" s="1"/>
      <c r="ET5" s="1"/>
      <c r="EU5" s="1"/>
      <c r="EV5" s="1"/>
      <c r="EW5" s="1"/>
    </row>
    <row r="6" spans="1:153" ht="17.25" customHeight="1">
      <c r="A6" s="1"/>
      <c r="C6" s="6"/>
      <c r="D6" s="6"/>
      <c r="E6" s="6"/>
      <c r="AA6" s="8"/>
      <c r="AB6" s="9"/>
      <c r="AC6" s="9"/>
      <c r="AD6" s="9"/>
      <c r="AE6" s="9"/>
      <c r="AF6" s="9"/>
      <c r="AG6" s="9"/>
      <c r="AH6" s="9"/>
      <c r="AI6" s="9"/>
      <c r="AJ6" s="9"/>
      <c r="AK6" s="9"/>
      <c r="AL6" s="9"/>
      <c r="AM6" s="9"/>
      <c r="AN6" s="9"/>
      <c r="AO6" s="9"/>
      <c r="AP6" s="9"/>
      <c r="AQ6" s="10"/>
      <c r="AS6" s="7"/>
      <c r="AT6" s="7"/>
      <c r="AU6" s="7"/>
      <c r="AV6" s="7"/>
      <c r="AW6" s="7"/>
      <c r="AX6" s="169"/>
      <c r="AY6" s="169"/>
      <c r="AZ6" s="1"/>
      <c r="BB6" s="6"/>
      <c r="BC6" s="6"/>
      <c r="BD6" s="6"/>
      <c r="BZ6" s="8"/>
      <c r="CA6" s="9"/>
      <c r="CB6" s="9"/>
      <c r="CC6" s="9"/>
      <c r="CD6" s="9"/>
      <c r="CE6" s="9"/>
      <c r="CF6" s="9"/>
      <c r="CG6" s="9"/>
      <c r="CH6" s="9"/>
      <c r="CI6" s="9"/>
      <c r="CJ6" s="9"/>
      <c r="CK6" s="9"/>
      <c r="CL6" s="9"/>
      <c r="CM6" s="9"/>
      <c r="CN6" s="9"/>
      <c r="CO6" s="9"/>
      <c r="CP6" s="10"/>
      <c r="CR6" s="7"/>
      <c r="CS6" s="7"/>
      <c r="CT6" s="7"/>
      <c r="CU6" s="7"/>
      <c r="CV6" s="1"/>
      <c r="CX6" s="6"/>
      <c r="CY6" s="6"/>
      <c r="CZ6" s="6"/>
      <c r="DV6" s="8"/>
      <c r="DW6" s="9"/>
      <c r="DX6" s="9"/>
      <c r="DY6" s="9"/>
      <c r="DZ6" s="9"/>
      <c r="EA6" s="9"/>
      <c r="EB6" s="9"/>
      <c r="EC6" s="9"/>
      <c r="ED6" s="9"/>
      <c r="EE6" s="9"/>
      <c r="EF6" s="9"/>
      <c r="EG6" s="9"/>
      <c r="EH6" s="9"/>
      <c r="EI6" s="9"/>
      <c r="EJ6" s="9"/>
      <c r="EK6" s="9"/>
      <c r="EL6" s="10"/>
      <c r="EN6" s="7"/>
      <c r="EO6" s="7"/>
      <c r="EP6" s="7"/>
      <c r="EQ6" s="7"/>
      <c r="ER6" s="1"/>
      <c r="ES6" s="1"/>
      <c r="ET6" s="1"/>
      <c r="EU6" s="1"/>
      <c r="EV6" s="1"/>
      <c r="EW6" s="1"/>
    </row>
    <row r="7" spans="1:153">
      <c r="A7" s="1"/>
      <c r="C7" s="11" t="s">
        <v>2</v>
      </c>
      <c r="F7" s="12"/>
      <c r="G7" s="160" t="str">
        <f>IF([1]入力表!B6="","2025/4/1",[1]入力表!B6)</f>
        <v>2025/4/1</v>
      </c>
      <c r="H7" s="161"/>
      <c r="I7" s="161"/>
      <c r="J7" s="162"/>
      <c r="L7" s="13" t="s">
        <v>3</v>
      </c>
      <c r="M7" s="163">
        <f>YEAR(G7)</f>
        <v>2025</v>
      </c>
      <c r="N7" s="163"/>
      <c r="O7" s="163"/>
      <c r="P7" s="163"/>
      <c r="AA7" s="14"/>
      <c r="AB7" s="15" t="s">
        <v>4</v>
      </c>
      <c r="AC7" s="15"/>
      <c r="AD7" s="15"/>
      <c r="AE7" s="15"/>
      <c r="AF7" s="15"/>
      <c r="AG7" s="15"/>
      <c r="AH7" s="15"/>
      <c r="AI7" s="15"/>
      <c r="AJ7" s="15"/>
      <c r="AK7" s="15"/>
      <c r="AL7" s="15"/>
      <c r="AM7" s="15"/>
      <c r="AN7" s="15"/>
      <c r="AO7" s="15"/>
      <c r="AP7" s="15"/>
      <c r="AQ7" s="16"/>
      <c r="AS7" s="7"/>
      <c r="AT7" s="7"/>
      <c r="AU7" s="7"/>
      <c r="AV7" s="7"/>
      <c r="AW7" s="7"/>
      <c r="AX7" s="1"/>
      <c r="AY7" s="1"/>
      <c r="AZ7" s="1"/>
      <c r="BB7" s="11" t="s">
        <v>2</v>
      </c>
      <c r="BE7" s="12"/>
      <c r="BF7" s="160">
        <v>45748</v>
      </c>
      <c r="BG7" s="161"/>
      <c r="BH7" s="161"/>
      <c r="BI7" s="162"/>
      <c r="BK7" s="13" t="s">
        <v>3</v>
      </c>
      <c r="BL7" s="163">
        <v>2025</v>
      </c>
      <c r="BM7" s="163"/>
      <c r="BN7" s="163"/>
      <c r="BO7" s="163"/>
      <c r="BZ7" s="14"/>
      <c r="CA7" s="15" t="s">
        <v>4</v>
      </c>
      <c r="CB7" s="15"/>
      <c r="CC7" s="15"/>
      <c r="CD7" s="15"/>
      <c r="CE7" s="15"/>
      <c r="CF7" s="15"/>
      <c r="CG7" s="15"/>
      <c r="CH7" s="15"/>
      <c r="CI7" s="15"/>
      <c r="CJ7" s="15"/>
      <c r="CK7" s="15"/>
      <c r="CL7" s="15"/>
      <c r="CM7" s="15"/>
      <c r="CN7" s="15"/>
      <c r="CO7" s="15"/>
      <c r="CP7" s="16"/>
      <c r="CR7" s="7"/>
      <c r="CS7" s="7"/>
      <c r="CT7" s="7"/>
      <c r="CU7" s="7"/>
      <c r="CV7" s="1"/>
      <c r="CX7" s="11" t="s">
        <v>2</v>
      </c>
      <c r="DA7" s="12"/>
      <c r="DB7" s="160">
        <v>45748</v>
      </c>
      <c r="DC7" s="161"/>
      <c r="DD7" s="161"/>
      <c r="DE7" s="162"/>
      <c r="DG7" s="13" t="s">
        <v>3</v>
      </c>
      <c r="DH7" s="163">
        <v>2025</v>
      </c>
      <c r="DI7" s="163"/>
      <c r="DJ7" s="163"/>
      <c r="DK7" s="163"/>
      <c r="DV7" s="14"/>
      <c r="DW7" s="15" t="s">
        <v>4</v>
      </c>
      <c r="DX7" s="15"/>
      <c r="DY7" s="15"/>
      <c r="DZ7" s="15"/>
      <c r="EA7" s="15"/>
      <c r="EB7" s="15"/>
      <c r="EC7" s="15"/>
      <c r="ED7" s="15"/>
      <c r="EE7" s="15"/>
      <c r="EF7" s="15"/>
      <c r="EG7" s="15"/>
      <c r="EH7" s="15"/>
      <c r="EI7" s="15"/>
      <c r="EJ7" s="15"/>
      <c r="EK7" s="15"/>
      <c r="EL7" s="16"/>
      <c r="EN7" s="7"/>
      <c r="EO7" s="7"/>
      <c r="EP7" s="7"/>
      <c r="EQ7" s="7"/>
      <c r="ER7" s="1"/>
      <c r="ES7" s="1"/>
      <c r="ET7" s="1"/>
      <c r="EU7" s="1"/>
      <c r="EV7" s="1"/>
      <c r="EW7" s="1"/>
    </row>
    <row r="8" spans="1:153">
      <c r="A8" s="1"/>
      <c r="H8" s="164"/>
      <c r="I8" s="164"/>
      <c r="J8" s="164"/>
      <c r="K8" s="164"/>
      <c r="AA8" s="14"/>
      <c r="AB8" s="17" t="s">
        <v>5</v>
      </c>
      <c r="AC8" s="15" t="s">
        <v>6</v>
      </c>
      <c r="AD8" s="15"/>
      <c r="AE8" s="15"/>
      <c r="AF8" s="15"/>
      <c r="AG8" s="15"/>
      <c r="AH8" s="15"/>
      <c r="AI8" s="15"/>
      <c r="AJ8" s="15"/>
      <c r="AK8" s="15"/>
      <c r="AL8" s="15"/>
      <c r="AM8" s="15"/>
      <c r="AN8" s="15"/>
      <c r="AO8" s="15"/>
      <c r="AP8" s="15"/>
      <c r="AQ8" s="16"/>
      <c r="AS8" s="18"/>
      <c r="AT8" s="18"/>
      <c r="AU8" s="18"/>
      <c r="AV8" s="18"/>
      <c r="AW8" s="18"/>
      <c r="AX8" s="1"/>
      <c r="AY8" s="1"/>
      <c r="AZ8" s="1"/>
      <c r="BG8" s="164"/>
      <c r="BH8" s="164"/>
      <c r="BI8" s="164"/>
      <c r="BJ8" s="164"/>
      <c r="BZ8" s="14"/>
      <c r="CA8" s="17" t="s">
        <v>5</v>
      </c>
      <c r="CB8" s="15" t="s">
        <v>6</v>
      </c>
      <c r="CC8" s="15"/>
      <c r="CD8" s="15"/>
      <c r="CE8" s="15"/>
      <c r="CF8" s="15"/>
      <c r="CG8" s="15"/>
      <c r="CH8" s="15"/>
      <c r="CI8" s="15"/>
      <c r="CJ8" s="15"/>
      <c r="CK8" s="15"/>
      <c r="CL8" s="15"/>
      <c r="CM8" s="15"/>
      <c r="CN8" s="15"/>
      <c r="CO8" s="15"/>
      <c r="CP8" s="16"/>
      <c r="CR8" s="18"/>
      <c r="CS8" s="18"/>
      <c r="CT8" s="18"/>
      <c r="CU8" s="18"/>
      <c r="CV8" s="1"/>
      <c r="DC8" s="164"/>
      <c r="DD8" s="164"/>
      <c r="DE8" s="164"/>
      <c r="DF8" s="164"/>
      <c r="DV8" s="14"/>
      <c r="DW8" s="17" t="s">
        <v>5</v>
      </c>
      <c r="DX8" s="15" t="s">
        <v>6</v>
      </c>
      <c r="DY8" s="15"/>
      <c r="DZ8" s="15"/>
      <c r="EA8" s="15"/>
      <c r="EB8" s="15"/>
      <c r="EC8" s="15"/>
      <c r="ED8" s="15"/>
      <c r="EE8" s="15"/>
      <c r="EF8" s="15"/>
      <c r="EG8" s="15"/>
      <c r="EH8" s="15"/>
      <c r="EI8" s="15"/>
      <c r="EJ8" s="15"/>
      <c r="EK8" s="15"/>
      <c r="EL8" s="16"/>
      <c r="EN8" s="18"/>
      <c r="EO8" s="18"/>
      <c r="EP8" s="18"/>
      <c r="EQ8" s="18"/>
      <c r="ER8" s="1"/>
      <c r="ES8" s="1"/>
      <c r="ET8" s="1"/>
      <c r="EU8" s="1"/>
      <c r="EV8" s="1"/>
      <c r="EW8" s="1"/>
    </row>
    <row r="9" spans="1:153">
      <c r="A9" s="1"/>
      <c r="AA9" s="14"/>
      <c r="AB9" s="17" t="s">
        <v>7</v>
      </c>
      <c r="AC9" s="15" t="s">
        <v>8</v>
      </c>
      <c r="AD9" s="15"/>
      <c r="AE9" s="15"/>
      <c r="AF9" s="15"/>
      <c r="AG9" s="15"/>
      <c r="AH9" s="15"/>
      <c r="AI9" s="15"/>
      <c r="AJ9" s="15"/>
      <c r="AK9" s="15"/>
      <c r="AL9" s="15"/>
      <c r="AM9" s="15"/>
      <c r="AN9" s="15"/>
      <c r="AO9" s="15"/>
      <c r="AP9" s="15"/>
      <c r="AQ9" s="16"/>
      <c r="AX9" s="1"/>
      <c r="AY9" s="1"/>
      <c r="AZ9" s="1"/>
      <c r="BZ9" s="14"/>
      <c r="CA9" s="17" t="s">
        <v>7</v>
      </c>
      <c r="CB9" s="15" t="s">
        <v>8</v>
      </c>
      <c r="CC9" s="15"/>
      <c r="CD9" s="15"/>
      <c r="CE9" s="15"/>
      <c r="CF9" s="15"/>
      <c r="CG9" s="15"/>
      <c r="CH9" s="15"/>
      <c r="CI9" s="15"/>
      <c r="CJ9" s="15"/>
      <c r="CK9" s="15"/>
      <c r="CL9" s="15"/>
      <c r="CM9" s="15"/>
      <c r="CN9" s="15"/>
      <c r="CO9" s="15"/>
      <c r="CP9" s="16"/>
      <c r="CV9" s="1"/>
      <c r="DV9" s="14"/>
      <c r="DW9" s="17" t="s">
        <v>7</v>
      </c>
      <c r="DX9" s="15" t="s">
        <v>8</v>
      </c>
      <c r="DY9" s="15"/>
      <c r="DZ9" s="15"/>
      <c r="EA9" s="15"/>
      <c r="EB9" s="15"/>
      <c r="EC9" s="15"/>
      <c r="ED9" s="15"/>
      <c r="EE9" s="15"/>
      <c r="EF9" s="15"/>
      <c r="EG9" s="15"/>
      <c r="EH9" s="15"/>
      <c r="EI9" s="15"/>
      <c r="EJ9" s="15"/>
      <c r="EK9" s="15"/>
      <c r="EL9" s="16"/>
      <c r="ER9" s="1"/>
      <c r="ES9" s="1"/>
      <c r="ET9" s="1"/>
      <c r="EU9" s="1"/>
      <c r="EV9" s="1"/>
      <c r="EW9" s="1"/>
    </row>
    <row r="10" spans="1:153" ht="17.25" customHeight="1">
      <c r="A10" s="1"/>
      <c r="AA10" s="14"/>
      <c r="AB10" s="17"/>
      <c r="AC10" s="15" t="s">
        <v>9</v>
      </c>
      <c r="AD10" s="15"/>
      <c r="AE10" s="15"/>
      <c r="AF10" s="15"/>
      <c r="AG10" s="15"/>
      <c r="AH10" s="15"/>
      <c r="AI10" s="15"/>
      <c r="AJ10" s="15"/>
      <c r="AK10" s="15"/>
      <c r="AL10" s="15"/>
      <c r="AM10" s="15"/>
      <c r="AN10" s="15"/>
      <c r="AO10" s="15"/>
      <c r="AP10" s="15"/>
      <c r="AQ10" s="19"/>
      <c r="AR10" s="20"/>
      <c r="AS10" s="21"/>
      <c r="AT10" s="22"/>
      <c r="AU10" s="22"/>
      <c r="AV10" s="22"/>
      <c r="AX10" s="1"/>
      <c r="AY10" s="1"/>
      <c r="AZ10" s="1"/>
      <c r="BZ10" s="14"/>
      <c r="CA10" s="17"/>
      <c r="CB10" s="15" t="s">
        <v>9</v>
      </c>
      <c r="CC10" s="15"/>
      <c r="CD10" s="15"/>
      <c r="CE10" s="15"/>
      <c r="CF10" s="15"/>
      <c r="CG10" s="15"/>
      <c r="CH10" s="15"/>
      <c r="CI10" s="15"/>
      <c r="CJ10" s="15"/>
      <c r="CK10" s="15"/>
      <c r="CL10" s="15"/>
      <c r="CM10" s="15"/>
      <c r="CN10" s="15"/>
      <c r="CO10" s="15"/>
      <c r="CP10" s="19"/>
      <c r="CQ10" s="20"/>
      <c r="CR10" s="21"/>
      <c r="CS10" s="22"/>
      <c r="CT10" s="22"/>
      <c r="CU10" s="22"/>
      <c r="CV10" s="1"/>
      <c r="DV10" s="14"/>
      <c r="DW10" s="17"/>
      <c r="DX10" s="15" t="s">
        <v>9</v>
      </c>
      <c r="DY10" s="15"/>
      <c r="DZ10" s="15"/>
      <c r="EA10" s="15"/>
      <c r="EB10" s="15"/>
      <c r="EC10" s="15"/>
      <c r="ED10" s="15"/>
      <c r="EE10" s="15"/>
      <c r="EF10" s="15"/>
      <c r="EG10" s="15"/>
      <c r="EH10" s="15"/>
      <c r="EI10" s="15"/>
      <c r="EJ10" s="15"/>
      <c r="EK10" s="15"/>
      <c r="EL10" s="19"/>
      <c r="EM10" s="20"/>
      <c r="EN10" s="21"/>
      <c r="EO10" s="22"/>
      <c r="EP10" s="22"/>
      <c r="EQ10" s="22"/>
      <c r="ER10" s="1"/>
      <c r="ES10" s="1"/>
      <c r="ET10" s="1"/>
      <c r="EU10" s="1"/>
      <c r="EV10" s="1"/>
      <c r="EW10" s="1"/>
    </row>
    <row r="11" spans="1:153" ht="17.25" customHeight="1">
      <c r="A11" s="1"/>
      <c r="AA11" s="14"/>
      <c r="AB11" s="17" t="s">
        <v>10</v>
      </c>
      <c r="AC11" s="15" t="s">
        <v>11</v>
      </c>
      <c r="AD11" s="15"/>
      <c r="AE11" s="15"/>
      <c r="AF11" s="15"/>
      <c r="AG11" s="15"/>
      <c r="AH11" s="15"/>
      <c r="AI11" s="15"/>
      <c r="AJ11" s="15"/>
      <c r="AK11" s="15"/>
      <c r="AL11" s="15"/>
      <c r="AM11" s="15"/>
      <c r="AN11" s="15"/>
      <c r="AO11" s="15"/>
      <c r="AP11" s="15"/>
      <c r="AQ11" s="19"/>
      <c r="AR11" s="20"/>
      <c r="AS11" s="20"/>
      <c r="AT11" s="20"/>
      <c r="AU11" s="20"/>
      <c r="AV11" s="20"/>
      <c r="AW11" s="20"/>
      <c r="AX11" s="1"/>
      <c r="AY11" s="1"/>
      <c r="AZ11" s="1"/>
      <c r="BZ11" s="14"/>
      <c r="CA11" s="17" t="s">
        <v>10</v>
      </c>
      <c r="CB11" s="15" t="s">
        <v>11</v>
      </c>
      <c r="CC11" s="15"/>
      <c r="CD11" s="15"/>
      <c r="CE11" s="15"/>
      <c r="CF11" s="15"/>
      <c r="CG11" s="15"/>
      <c r="CH11" s="15"/>
      <c r="CI11" s="15"/>
      <c r="CJ11" s="15"/>
      <c r="CK11" s="15"/>
      <c r="CL11" s="15"/>
      <c r="CM11" s="15"/>
      <c r="CN11" s="15"/>
      <c r="CO11" s="15"/>
      <c r="CP11" s="19"/>
      <c r="CQ11" s="20"/>
      <c r="CR11" s="20"/>
      <c r="CS11" s="20"/>
      <c r="CT11" s="20"/>
      <c r="CU11" s="20"/>
      <c r="CV11" s="1"/>
      <c r="DV11" s="14"/>
      <c r="DW11" s="17" t="s">
        <v>10</v>
      </c>
      <c r="DX11" s="15" t="s">
        <v>11</v>
      </c>
      <c r="DY11" s="15"/>
      <c r="DZ11" s="15"/>
      <c r="EA11" s="15"/>
      <c r="EB11" s="15"/>
      <c r="EC11" s="15"/>
      <c r="ED11" s="15"/>
      <c r="EE11" s="15"/>
      <c r="EF11" s="15"/>
      <c r="EG11" s="15"/>
      <c r="EH11" s="15"/>
      <c r="EI11" s="15"/>
      <c r="EJ11" s="15"/>
      <c r="EK11" s="15"/>
      <c r="EL11" s="19"/>
      <c r="EM11" s="20"/>
      <c r="EN11" s="20"/>
      <c r="EO11" s="20"/>
      <c r="EP11" s="20"/>
      <c r="EQ11" s="20"/>
      <c r="ER11" s="1"/>
      <c r="ES11" s="1"/>
      <c r="ET11" s="1"/>
      <c r="EU11" s="1"/>
      <c r="EV11" s="1"/>
      <c r="EW11" s="1"/>
    </row>
    <row r="12" spans="1:153" ht="16.5" customHeight="1">
      <c r="A12" s="1"/>
      <c r="AA12" s="23"/>
      <c r="AB12" s="24"/>
      <c r="AC12" s="25"/>
      <c r="AD12" s="25"/>
      <c r="AE12" s="25"/>
      <c r="AF12" s="25"/>
      <c r="AG12" s="25"/>
      <c r="AH12" s="25"/>
      <c r="AI12" s="25"/>
      <c r="AJ12" s="25"/>
      <c r="AK12" s="25"/>
      <c r="AL12" s="25"/>
      <c r="AM12" s="25"/>
      <c r="AN12" s="25"/>
      <c r="AO12" s="25"/>
      <c r="AP12" s="25"/>
      <c r="AQ12" s="26"/>
      <c r="AR12" s="20"/>
      <c r="AS12" s="20"/>
      <c r="AT12" s="20"/>
      <c r="AU12" s="20"/>
      <c r="AV12" s="20"/>
      <c r="AW12" s="20"/>
      <c r="AX12" s="1"/>
      <c r="AY12" s="1"/>
      <c r="AZ12" s="1"/>
      <c r="BZ12" s="23"/>
      <c r="CA12" s="24"/>
      <c r="CB12" s="25"/>
      <c r="CC12" s="25"/>
      <c r="CD12" s="25"/>
      <c r="CE12" s="25"/>
      <c r="CF12" s="25"/>
      <c r="CG12" s="25"/>
      <c r="CH12" s="25"/>
      <c r="CI12" s="25"/>
      <c r="CJ12" s="25"/>
      <c r="CK12" s="25"/>
      <c r="CL12" s="25"/>
      <c r="CM12" s="25"/>
      <c r="CN12" s="25"/>
      <c r="CO12" s="25"/>
      <c r="CP12" s="26"/>
      <c r="CQ12" s="20"/>
      <c r="CR12" s="20"/>
      <c r="CS12" s="20"/>
      <c r="CT12" s="20"/>
      <c r="CU12" s="20"/>
      <c r="CV12" s="1"/>
      <c r="DV12" s="23"/>
      <c r="DW12" s="24"/>
      <c r="DX12" s="25"/>
      <c r="DY12" s="25"/>
      <c r="DZ12" s="25"/>
      <c r="EA12" s="25"/>
      <c r="EB12" s="25"/>
      <c r="EC12" s="25"/>
      <c r="ED12" s="25"/>
      <c r="EE12" s="25"/>
      <c r="EF12" s="25"/>
      <c r="EG12" s="25"/>
      <c r="EH12" s="25"/>
      <c r="EI12" s="25"/>
      <c r="EJ12" s="25"/>
      <c r="EK12" s="25"/>
      <c r="EL12" s="26"/>
      <c r="EM12" s="20"/>
      <c r="EN12" s="20"/>
      <c r="EO12" s="20"/>
      <c r="EP12" s="20"/>
      <c r="EQ12" s="20"/>
      <c r="ER12" s="1"/>
      <c r="ES12" s="1"/>
      <c r="ET12" s="1"/>
      <c r="EU12" s="1"/>
      <c r="EV12" s="1"/>
      <c r="EW12" s="1"/>
    </row>
    <row r="13" spans="1:153" ht="16.5" customHeight="1" thickBot="1">
      <c r="A13" s="27"/>
      <c r="R13" s="28"/>
      <c r="AG13" s="29"/>
      <c r="AH13" s="30"/>
      <c r="AI13" s="30"/>
      <c r="AJ13" s="30"/>
      <c r="AK13" s="30"/>
      <c r="AL13" s="30"/>
      <c r="AM13" s="30"/>
      <c r="AN13" s="30"/>
      <c r="AO13" s="30"/>
      <c r="AP13" s="20"/>
      <c r="AQ13" s="20"/>
      <c r="AR13" s="20"/>
      <c r="AS13" s="31" t="s">
        <v>12</v>
      </c>
      <c r="AT13" s="20"/>
      <c r="AU13" s="32"/>
      <c r="AV13" s="33"/>
      <c r="AW13" s="20"/>
      <c r="AX13" s="1"/>
      <c r="AY13" s="1"/>
      <c r="AZ13" s="1"/>
      <c r="BQ13" s="28"/>
      <c r="CF13" s="29"/>
      <c r="CG13" s="30"/>
      <c r="CH13" s="30"/>
      <c r="CI13" s="30"/>
      <c r="CJ13" s="30"/>
      <c r="CK13" s="30"/>
      <c r="CL13" s="30"/>
      <c r="CM13" s="30"/>
      <c r="CN13" s="30"/>
      <c r="CO13" s="20"/>
      <c r="CP13" s="20"/>
      <c r="CQ13" s="20"/>
      <c r="CR13" s="31" t="s">
        <v>12</v>
      </c>
      <c r="CS13" s="20"/>
      <c r="CT13" s="32"/>
      <c r="CU13" s="33"/>
      <c r="CV13" s="34" t="str">
        <f t="shared" ref="CV13:CV21" si="0">IF($AU$14="","","対象期間")</f>
        <v>対象期間</v>
      </c>
      <c r="DM13" s="28"/>
      <c r="EB13" s="29"/>
      <c r="EC13" s="30"/>
      <c r="ED13" s="30"/>
      <c r="EE13" s="30"/>
      <c r="EF13" s="30"/>
      <c r="EG13" s="30"/>
      <c r="EH13" s="30"/>
      <c r="EI13" s="30"/>
      <c r="EJ13" s="30"/>
      <c r="EK13" s="20"/>
      <c r="EL13" s="20"/>
      <c r="EM13" s="20"/>
      <c r="EN13" s="31" t="s">
        <v>12</v>
      </c>
      <c r="EO13" s="20"/>
      <c r="EP13" s="32"/>
      <c r="EQ13" s="33"/>
      <c r="ER13" s="1"/>
      <c r="ES13" s="1"/>
      <c r="ET13" s="1"/>
      <c r="EU13" s="1"/>
      <c r="EV13" s="1"/>
      <c r="EW13" s="1"/>
    </row>
    <row r="14" spans="1:153" ht="13.5" customHeight="1">
      <c r="A14" s="34" t="str">
        <f t="shared" ref="A14:A21" si="1">IF($AU$14="","","対象期間")</f>
        <v>対象期間</v>
      </c>
      <c r="B14" s="35"/>
      <c r="C14" s="36" t="s">
        <v>13</v>
      </c>
      <c r="D14" s="145">
        <f>MONTH(G7)</f>
        <v>4</v>
      </c>
      <c r="E14" s="146"/>
      <c r="F14" s="146"/>
      <c r="G14" s="146"/>
      <c r="H14" s="146"/>
      <c r="I14" s="146"/>
      <c r="J14" s="146"/>
      <c r="K14" s="146"/>
      <c r="L14" s="146"/>
      <c r="M14" s="146"/>
      <c r="N14" s="146"/>
      <c r="O14" s="146"/>
      <c r="P14" s="146"/>
      <c r="Q14" s="146"/>
      <c r="R14" s="146"/>
      <c r="S14" s="146"/>
      <c r="T14" s="146"/>
      <c r="U14" s="146"/>
      <c r="V14" s="146"/>
      <c r="W14" s="146"/>
      <c r="X14" s="146"/>
      <c r="Y14" s="146"/>
      <c r="Z14" s="146"/>
      <c r="AA14" s="146"/>
      <c r="AB14" s="146"/>
      <c r="AC14" s="146"/>
      <c r="AD14" s="146"/>
      <c r="AE14" s="146"/>
      <c r="AF14" s="146"/>
      <c r="AG14" s="146"/>
      <c r="AH14" s="147">
        <f>D14+1</f>
        <v>5</v>
      </c>
      <c r="AI14" s="148"/>
      <c r="AJ14" s="148"/>
      <c r="AK14" s="148"/>
      <c r="AL14" s="148"/>
      <c r="AM14" s="148"/>
      <c r="AN14" s="148"/>
      <c r="AO14" s="165"/>
      <c r="AP14" s="166" t="s">
        <v>14</v>
      </c>
      <c r="AQ14" s="153" t="s">
        <v>15</v>
      </c>
      <c r="AS14" s="144" t="s">
        <v>16</v>
      </c>
      <c r="AT14" s="37" t="s">
        <v>17</v>
      </c>
      <c r="AU14" s="38">
        <f>IF(IF(MONTH([1]入力表!$E$6)=12,YEAR([1]入力表!$E$6)+1&amp;"01",YEAR([1]入力表!$E$6)&amp;TEXT(MONTH([1]入力表!$E$6)+1,"00"))&gt;YEAR($D14)&amp;TEXT(MONTH($D14),"00"),COUNTIF(D18:AG18,"")+COUNTIF(D18:AG18,"○"),"")</f>
        <v>30</v>
      </c>
      <c r="AX14" s="1"/>
      <c r="AY14" s="1"/>
      <c r="AZ14" s="1"/>
      <c r="BA14" s="35"/>
      <c r="BB14" s="36" t="s">
        <v>13</v>
      </c>
      <c r="BC14" s="145">
        <f>MONTH(BF7)</f>
        <v>4</v>
      </c>
      <c r="BD14" s="146"/>
      <c r="BE14" s="146"/>
      <c r="BF14" s="146"/>
      <c r="BG14" s="146"/>
      <c r="BH14" s="146"/>
      <c r="BI14" s="146"/>
      <c r="BJ14" s="146"/>
      <c r="BK14" s="146"/>
      <c r="BL14" s="146"/>
      <c r="BM14" s="146"/>
      <c r="BN14" s="146"/>
      <c r="BO14" s="146"/>
      <c r="BP14" s="146"/>
      <c r="BQ14" s="146"/>
      <c r="BR14" s="146"/>
      <c r="BS14" s="146"/>
      <c r="BT14" s="146"/>
      <c r="BU14" s="146"/>
      <c r="BV14" s="146"/>
      <c r="BW14" s="146"/>
      <c r="BX14" s="146"/>
      <c r="BY14" s="146"/>
      <c r="BZ14" s="146"/>
      <c r="CA14" s="146"/>
      <c r="CB14" s="146"/>
      <c r="CC14" s="146"/>
      <c r="CD14" s="146"/>
      <c r="CE14" s="146"/>
      <c r="CF14" s="146"/>
      <c r="CG14" s="147">
        <f>BC14+1</f>
        <v>5</v>
      </c>
      <c r="CH14" s="148"/>
      <c r="CI14" s="148"/>
      <c r="CJ14" s="148"/>
      <c r="CK14" s="148"/>
      <c r="CL14" s="148"/>
      <c r="CM14" s="148"/>
      <c r="CN14" s="148"/>
      <c r="CO14" s="150" t="s">
        <v>14</v>
      </c>
      <c r="CP14" s="153" t="s">
        <v>15</v>
      </c>
      <c r="CR14" s="144" t="s">
        <v>16</v>
      </c>
      <c r="CS14" s="37" t="s">
        <v>17</v>
      </c>
      <c r="CT14" s="38">
        <f>IF(IF(MONTH([1]入力表!$E$6)=12,YEAR([1]入力表!$E$6)+1&amp;"01",YEAR([1]入力表!$E$6)&amp;TEXT(MONTH([1]入力表!$E$6)+1,"00"))&gt;YEAR($D14)&amp;TEXT(MONTH($D14),"00"),COUNTIF(BC18:CF18,"")+COUNTIF(BC18:CF18,"○"),"")</f>
        <v>0</v>
      </c>
      <c r="CV14" s="34" t="str">
        <f t="shared" si="0"/>
        <v>対象期間</v>
      </c>
      <c r="CW14" s="35"/>
      <c r="CX14" s="36" t="s">
        <v>13</v>
      </c>
      <c r="CY14" s="145">
        <f>MONTH(DB7)</f>
        <v>4</v>
      </c>
      <c r="CZ14" s="146"/>
      <c r="DA14" s="146"/>
      <c r="DB14" s="146"/>
      <c r="DC14" s="146"/>
      <c r="DD14" s="146"/>
      <c r="DE14" s="146"/>
      <c r="DF14" s="146"/>
      <c r="DG14" s="146"/>
      <c r="DH14" s="146"/>
      <c r="DI14" s="146"/>
      <c r="DJ14" s="146"/>
      <c r="DK14" s="146"/>
      <c r="DL14" s="146"/>
      <c r="DM14" s="146"/>
      <c r="DN14" s="146"/>
      <c r="DO14" s="146"/>
      <c r="DP14" s="146"/>
      <c r="DQ14" s="146"/>
      <c r="DR14" s="146"/>
      <c r="DS14" s="146"/>
      <c r="DT14" s="146"/>
      <c r="DU14" s="146"/>
      <c r="DV14" s="146"/>
      <c r="DW14" s="146"/>
      <c r="DX14" s="146"/>
      <c r="DY14" s="146"/>
      <c r="DZ14" s="146"/>
      <c r="EA14" s="146"/>
      <c r="EB14" s="146"/>
      <c r="EC14" s="147">
        <f>CY14+1</f>
        <v>5</v>
      </c>
      <c r="ED14" s="148"/>
      <c r="EE14" s="148"/>
      <c r="EF14" s="148"/>
      <c r="EG14" s="148"/>
      <c r="EH14" s="148"/>
      <c r="EI14" s="148"/>
      <c r="EJ14" s="148"/>
      <c r="EK14" s="150" t="s">
        <v>14</v>
      </c>
      <c r="EL14" s="153" t="s">
        <v>15</v>
      </c>
      <c r="EN14" s="144" t="s">
        <v>16</v>
      </c>
      <c r="EO14" s="37" t="s">
        <v>17</v>
      </c>
      <c r="EP14" s="38">
        <f>IF(IF(MONTH([1]入力表!$E$6)=12,YEAR([1]入力表!$E$6)+1&amp;"01",YEAR([1]入力表!$E$6)&amp;TEXT(MONTH([1]入力表!$E$6)+1,"00"))&gt;YEAR($D14)&amp;TEXT(MONTH($D14),"00"),COUNTIF(CY18:EB18,"")+COUNTIF(CY18:EB18,"○"),"")</f>
        <v>0</v>
      </c>
      <c r="ER14" s="1"/>
      <c r="ES14" s="1"/>
      <c r="ET14" s="1"/>
      <c r="EU14" s="1"/>
      <c r="EV14" s="1"/>
      <c r="EW14" s="1"/>
    </row>
    <row r="15" spans="1:153" ht="19.5" thickBot="1">
      <c r="A15" s="34" t="str">
        <f t="shared" si="1"/>
        <v>対象期間</v>
      </c>
      <c r="C15" s="39" t="s">
        <v>18</v>
      </c>
      <c r="D15" s="40">
        <f>DATE($M$7,D14,1)</f>
        <v>45748</v>
      </c>
      <c r="E15" s="40">
        <f>D15+1</f>
        <v>45749</v>
      </c>
      <c r="F15" s="40">
        <f t="shared" ref="F15:AG15" si="2">E15+1</f>
        <v>45750</v>
      </c>
      <c r="G15" s="41">
        <f t="shared" si="2"/>
        <v>45751</v>
      </c>
      <c r="H15" s="41">
        <f t="shared" si="2"/>
        <v>45752</v>
      </c>
      <c r="I15" s="41">
        <f t="shared" si="2"/>
        <v>45753</v>
      </c>
      <c r="J15" s="41">
        <f t="shared" si="2"/>
        <v>45754</v>
      </c>
      <c r="K15" s="41">
        <f t="shared" si="2"/>
        <v>45755</v>
      </c>
      <c r="L15" s="41">
        <f t="shared" si="2"/>
        <v>45756</v>
      </c>
      <c r="M15" s="41">
        <f t="shared" si="2"/>
        <v>45757</v>
      </c>
      <c r="N15" s="41">
        <f t="shared" si="2"/>
        <v>45758</v>
      </c>
      <c r="O15" s="41">
        <f t="shared" si="2"/>
        <v>45759</v>
      </c>
      <c r="P15" s="41">
        <f t="shared" si="2"/>
        <v>45760</v>
      </c>
      <c r="Q15" s="41">
        <f t="shared" si="2"/>
        <v>45761</v>
      </c>
      <c r="R15" s="41">
        <f t="shared" si="2"/>
        <v>45762</v>
      </c>
      <c r="S15" s="41">
        <f t="shared" si="2"/>
        <v>45763</v>
      </c>
      <c r="T15" s="41">
        <f t="shared" si="2"/>
        <v>45764</v>
      </c>
      <c r="U15" s="41">
        <f t="shared" si="2"/>
        <v>45765</v>
      </c>
      <c r="V15" s="41">
        <f t="shared" si="2"/>
        <v>45766</v>
      </c>
      <c r="W15" s="41">
        <f t="shared" si="2"/>
        <v>45767</v>
      </c>
      <c r="X15" s="41">
        <f t="shared" si="2"/>
        <v>45768</v>
      </c>
      <c r="Y15" s="41">
        <f t="shared" si="2"/>
        <v>45769</v>
      </c>
      <c r="Z15" s="41">
        <f t="shared" si="2"/>
        <v>45770</v>
      </c>
      <c r="AA15" s="41">
        <f t="shared" si="2"/>
        <v>45771</v>
      </c>
      <c r="AB15" s="41">
        <f t="shared" si="2"/>
        <v>45772</v>
      </c>
      <c r="AC15" s="41">
        <f t="shared" si="2"/>
        <v>45773</v>
      </c>
      <c r="AD15" s="41">
        <f t="shared" si="2"/>
        <v>45774</v>
      </c>
      <c r="AE15" s="41">
        <f t="shared" si="2"/>
        <v>45775</v>
      </c>
      <c r="AF15" s="41">
        <f t="shared" si="2"/>
        <v>45776</v>
      </c>
      <c r="AG15" s="41">
        <f t="shared" si="2"/>
        <v>45777</v>
      </c>
      <c r="AH15" s="42">
        <f>AG15+1</f>
        <v>45778</v>
      </c>
      <c r="AI15" s="42">
        <f t="shared" ref="AI15:AO15" si="3">AH15+1</f>
        <v>45779</v>
      </c>
      <c r="AJ15" s="42">
        <f t="shared" si="3"/>
        <v>45780</v>
      </c>
      <c r="AK15" s="42">
        <f t="shared" si="3"/>
        <v>45781</v>
      </c>
      <c r="AL15" s="42">
        <f t="shared" si="3"/>
        <v>45782</v>
      </c>
      <c r="AM15" s="42">
        <f t="shared" si="3"/>
        <v>45783</v>
      </c>
      <c r="AN15" s="42">
        <f t="shared" si="3"/>
        <v>45784</v>
      </c>
      <c r="AO15" s="42">
        <f t="shared" si="3"/>
        <v>45785</v>
      </c>
      <c r="AP15" s="167"/>
      <c r="AQ15" s="154"/>
      <c r="AS15" s="144"/>
      <c r="AT15" s="37" t="s">
        <v>19</v>
      </c>
      <c r="AU15" s="43">
        <f>IF(IF(MONTH([1]入力表!$E$6)=12,YEAR([1]入力表!$E$6)+1&amp;"01",YEAR([1]入力表!$E$6)&amp;TEXT(MONTH([1]入力表!$E$6)+1,"00"))&gt;YEAR($D14)&amp;TEXT(MONTH($D14),"00"),COUNTIF(D18:AG18,"○"),"")</f>
        <v>0</v>
      </c>
      <c r="AV15" s="44"/>
      <c r="AX15" s="1"/>
      <c r="AY15" s="1"/>
      <c r="AZ15" s="1"/>
      <c r="BB15" s="39" t="s">
        <v>18</v>
      </c>
      <c r="BC15" s="40">
        <f>DATE($M$7,BC14,1)</f>
        <v>45748</v>
      </c>
      <c r="BD15" s="40">
        <f>BC15+1</f>
        <v>45749</v>
      </c>
      <c r="BE15" s="40">
        <f t="shared" ref="BE15:CF15" si="4">BD15+1</f>
        <v>45750</v>
      </c>
      <c r="BF15" s="41">
        <f t="shared" si="4"/>
        <v>45751</v>
      </c>
      <c r="BG15" s="41">
        <f t="shared" si="4"/>
        <v>45752</v>
      </c>
      <c r="BH15" s="41">
        <f t="shared" si="4"/>
        <v>45753</v>
      </c>
      <c r="BI15" s="41">
        <f t="shared" si="4"/>
        <v>45754</v>
      </c>
      <c r="BJ15" s="41">
        <f t="shared" si="4"/>
        <v>45755</v>
      </c>
      <c r="BK15" s="41">
        <f t="shared" si="4"/>
        <v>45756</v>
      </c>
      <c r="BL15" s="41">
        <f t="shared" si="4"/>
        <v>45757</v>
      </c>
      <c r="BM15" s="41">
        <f t="shared" si="4"/>
        <v>45758</v>
      </c>
      <c r="BN15" s="41">
        <f t="shared" si="4"/>
        <v>45759</v>
      </c>
      <c r="BO15" s="41">
        <f t="shared" si="4"/>
        <v>45760</v>
      </c>
      <c r="BP15" s="41">
        <f t="shared" si="4"/>
        <v>45761</v>
      </c>
      <c r="BQ15" s="41">
        <f t="shared" si="4"/>
        <v>45762</v>
      </c>
      <c r="BR15" s="41">
        <f t="shared" si="4"/>
        <v>45763</v>
      </c>
      <c r="BS15" s="41">
        <f t="shared" si="4"/>
        <v>45764</v>
      </c>
      <c r="BT15" s="41">
        <f t="shared" si="4"/>
        <v>45765</v>
      </c>
      <c r="BU15" s="41">
        <f t="shared" si="4"/>
        <v>45766</v>
      </c>
      <c r="BV15" s="41">
        <f t="shared" si="4"/>
        <v>45767</v>
      </c>
      <c r="BW15" s="41">
        <f t="shared" si="4"/>
        <v>45768</v>
      </c>
      <c r="BX15" s="41">
        <f t="shared" si="4"/>
        <v>45769</v>
      </c>
      <c r="BY15" s="41">
        <f t="shared" si="4"/>
        <v>45770</v>
      </c>
      <c r="BZ15" s="41">
        <f t="shared" si="4"/>
        <v>45771</v>
      </c>
      <c r="CA15" s="41">
        <f t="shared" si="4"/>
        <v>45772</v>
      </c>
      <c r="CB15" s="41">
        <f t="shared" si="4"/>
        <v>45773</v>
      </c>
      <c r="CC15" s="41">
        <f t="shared" si="4"/>
        <v>45774</v>
      </c>
      <c r="CD15" s="41">
        <f t="shared" si="4"/>
        <v>45775</v>
      </c>
      <c r="CE15" s="41">
        <f t="shared" si="4"/>
        <v>45776</v>
      </c>
      <c r="CF15" s="41">
        <f t="shared" si="4"/>
        <v>45777</v>
      </c>
      <c r="CG15" s="42">
        <f>CF15+1</f>
        <v>45778</v>
      </c>
      <c r="CH15" s="42">
        <f t="shared" ref="CH15:CN15" si="5">CG15+1</f>
        <v>45779</v>
      </c>
      <c r="CI15" s="42">
        <f t="shared" si="5"/>
        <v>45780</v>
      </c>
      <c r="CJ15" s="42">
        <f t="shared" si="5"/>
        <v>45781</v>
      </c>
      <c r="CK15" s="42">
        <f t="shared" si="5"/>
        <v>45782</v>
      </c>
      <c r="CL15" s="42">
        <f t="shared" si="5"/>
        <v>45783</v>
      </c>
      <c r="CM15" s="42">
        <f t="shared" si="5"/>
        <v>45784</v>
      </c>
      <c r="CN15" s="45">
        <f t="shared" si="5"/>
        <v>45785</v>
      </c>
      <c r="CO15" s="151"/>
      <c r="CP15" s="154"/>
      <c r="CR15" s="144"/>
      <c r="CS15" s="37" t="s">
        <v>19</v>
      </c>
      <c r="CT15" s="43">
        <f>IF(IF(MONTH([1]入力表!$E$6)=12,YEAR([1]入力表!$E$6)+1&amp;"01",YEAR([1]入力表!$E$6)&amp;TEXT(MONTH([1]入力表!$E$6)+1,"00"))&gt;YEAR($D14)&amp;TEXT(MONTH($D14),"00"),COUNTIF(BC18:CF18,"○"),"")</f>
        <v>0</v>
      </c>
      <c r="CU15" s="44"/>
      <c r="CV15" s="34" t="str">
        <f t="shared" si="0"/>
        <v>対象期間</v>
      </c>
      <c r="CX15" s="39" t="s">
        <v>18</v>
      </c>
      <c r="CY15" s="40">
        <f>DATE($M$7,CY14,1)</f>
        <v>45748</v>
      </c>
      <c r="CZ15" s="40">
        <f>CY15+1</f>
        <v>45749</v>
      </c>
      <c r="DA15" s="40">
        <f t="shared" ref="DA15:EB15" si="6">CZ15+1</f>
        <v>45750</v>
      </c>
      <c r="DB15" s="41">
        <f t="shared" si="6"/>
        <v>45751</v>
      </c>
      <c r="DC15" s="41">
        <f t="shared" si="6"/>
        <v>45752</v>
      </c>
      <c r="DD15" s="41">
        <f t="shared" si="6"/>
        <v>45753</v>
      </c>
      <c r="DE15" s="41">
        <f t="shared" si="6"/>
        <v>45754</v>
      </c>
      <c r="DF15" s="41">
        <f t="shared" si="6"/>
        <v>45755</v>
      </c>
      <c r="DG15" s="41">
        <f t="shared" si="6"/>
        <v>45756</v>
      </c>
      <c r="DH15" s="41">
        <f t="shared" si="6"/>
        <v>45757</v>
      </c>
      <c r="DI15" s="41">
        <f t="shared" si="6"/>
        <v>45758</v>
      </c>
      <c r="DJ15" s="41">
        <f t="shared" si="6"/>
        <v>45759</v>
      </c>
      <c r="DK15" s="41">
        <f t="shared" si="6"/>
        <v>45760</v>
      </c>
      <c r="DL15" s="41">
        <f t="shared" si="6"/>
        <v>45761</v>
      </c>
      <c r="DM15" s="41">
        <f t="shared" si="6"/>
        <v>45762</v>
      </c>
      <c r="DN15" s="41">
        <f t="shared" si="6"/>
        <v>45763</v>
      </c>
      <c r="DO15" s="41">
        <f t="shared" si="6"/>
        <v>45764</v>
      </c>
      <c r="DP15" s="41">
        <f t="shared" si="6"/>
        <v>45765</v>
      </c>
      <c r="DQ15" s="41">
        <f t="shared" si="6"/>
        <v>45766</v>
      </c>
      <c r="DR15" s="41">
        <f t="shared" si="6"/>
        <v>45767</v>
      </c>
      <c r="DS15" s="41">
        <f t="shared" si="6"/>
        <v>45768</v>
      </c>
      <c r="DT15" s="41">
        <f t="shared" si="6"/>
        <v>45769</v>
      </c>
      <c r="DU15" s="41">
        <f t="shared" si="6"/>
        <v>45770</v>
      </c>
      <c r="DV15" s="41">
        <f t="shared" si="6"/>
        <v>45771</v>
      </c>
      <c r="DW15" s="41">
        <f t="shared" si="6"/>
        <v>45772</v>
      </c>
      <c r="DX15" s="41">
        <f t="shared" si="6"/>
        <v>45773</v>
      </c>
      <c r="DY15" s="41">
        <f t="shared" si="6"/>
        <v>45774</v>
      </c>
      <c r="DZ15" s="41">
        <f t="shared" si="6"/>
        <v>45775</v>
      </c>
      <c r="EA15" s="41">
        <f t="shared" si="6"/>
        <v>45776</v>
      </c>
      <c r="EB15" s="41">
        <f t="shared" si="6"/>
        <v>45777</v>
      </c>
      <c r="EC15" s="42">
        <f>EB15+1</f>
        <v>45778</v>
      </c>
      <c r="ED15" s="42">
        <f t="shared" ref="ED15:EJ15" si="7">EC15+1</f>
        <v>45779</v>
      </c>
      <c r="EE15" s="42">
        <f t="shared" si="7"/>
        <v>45780</v>
      </c>
      <c r="EF15" s="42">
        <f t="shared" si="7"/>
        <v>45781</v>
      </c>
      <c r="EG15" s="42">
        <f t="shared" si="7"/>
        <v>45782</v>
      </c>
      <c r="EH15" s="42">
        <f t="shared" si="7"/>
        <v>45783</v>
      </c>
      <c r="EI15" s="42">
        <f t="shared" si="7"/>
        <v>45784</v>
      </c>
      <c r="EJ15" s="45">
        <f t="shared" si="7"/>
        <v>45785</v>
      </c>
      <c r="EK15" s="151"/>
      <c r="EL15" s="154"/>
      <c r="EN15" s="144"/>
      <c r="EO15" s="37" t="s">
        <v>19</v>
      </c>
      <c r="EP15" s="43">
        <f>IF(IF(MONTH([1]入力表!$E$6)=12,YEAR([1]入力表!$E$6)+1&amp;"01",YEAR([1]入力表!$E$6)&amp;TEXT(MONTH([1]入力表!$E$6)+1,"00"))&gt;YEAR($D14)&amp;TEXT(MONTH($D14),"00"),COUNTIF(CY18:EB18,"○"),"")</f>
        <v>0</v>
      </c>
      <c r="EQ15" s="44"/>
      <c r="ER15" s="1"/>
      <c r="ES15" s="1"/>
      <c r="ET15" s="1"/>
      <c r="EU15" s="1"/>
      <c r="EV15" s="1"/>
      <c r="EW15" s="1"/>
    </row>
    <row r="16" spans="1:153" ht="19.5" thickBot="1">
      <c r="A16" s="34" t="str">
        <f t="shared" si="1"/>
        <v>対象期間</v>
      </c>
      <c r="C16" s="39" t="s">
        <v>20</v>
      </c>
      <c r="D16" s="46" t="str">
        <f>TEXT(WEEKDAY(+D15),"aaa")</f>
        <v>火</v>
      </c>
      <c r="E16" s="46" t="str">
        <f t="shared" ref="E16:AE16" si="8">TEXT(WEEKDAY(+E15),"aaa")</f>
        <v>水</v>
      </c>
      <c r="F16" s="46" t="str">
        <f t="shared" si="8"/>
        <v>木</v>
      </c>
      <c r="G16" s="47" t="str">
        <f t="shared" si="8"/>
        <v>金</v>
      </c>
      <c r="H16" s="47" t="str">
        <f t="shared" si="8"/>
        <v>土</v>
      </c>
      <c r="I16" s="47" t="str">
        <f t="shared" si="8"/>
        <v>日</v>
      </c>
      <c r="J16" s="47" t="str">
        <f t="shared" si="8"/>
        <v>月</v>
      </c>
      <c r="K16" s="47" t="str">
        <f t="shared" si="8"/>
        <v>火</v>
      </c>
      <c r="L16" s="47" t="str">
        <f t="shared" si="8"/>
        <v>水</v>
      </c>
      <c r="M16" s="47" t="str">
        <f t="shared" si="8"/>
        <v>木</v>
      </c>
      <c r="N16" s="47" t="str">
        <f t="shared" si="8"/>
        <v>金</v>
      </c>
      <c r="O16" s="47" t="str">
        <f t="shared" si="8"/>
        <v>土</v>
      </c>
      <c r="P16" s="47" t="str">
        <f t="shared" si="8"/>
        <v>日</v>
      </c>
      <c r="Q16" s="47" t="str">
        <f t="shared" si="8"/>
        <v>月</v>
      </c>
      <c r="R16" s="47" t="str">
        <f t="shared" si="8"/>
        <v>火</v>
      </c>
      <c r="S16" s="47" t="str">
        <f t="shared" si="8"/>
        <v>水</v>
      </c>
      <c r="T16" s="47" t="str">
        <f t="shared" si="8"/>
        <v>木</v>
      </c>
      <c r="U16" s="47" t="str">
        <f t="shared" si="8"/>
        <v>金</v>
      </c>
      <c r="V16" s="47" t="str">
        <f t="shared" si="8"/>
        <v>土</v>
      </c>
      <c r="W16" s="47" t="str">
        <f t="shared" si="8"/>
        <v>日</v>
      </c>
      <c r="X16" s="47" t="str">
        <f t="shared" si="8"/>
        <v>月</v>
      </c>
      <c r="Y16" s="47" t="str">
        <f t="shared" si="8"/>
        <v>火</v>
      </c>
      <c r="Z16" s="47" t="str">
        <f t="shared" si="8"/>
        <v>水</v>
      </c>
      <c r="AA16" s="47" t="str">
        <f t="shared" si="8"/>
        <v>木</v>
      </c>
      <c r="AB16" s="47" t="str">
        <f t="shared" si="8"/>
        <v>金</v>
      </c>
      <c r="AC16" s="47" t="str">
        <f t="shared" si="8"/>
        <v>土</v>
      </c>
      <c r="AD16" s="47" t="str">
        <f t="shared" si="8"/>
        <v>日</v>
      </c>
      <c r="AE16" s="47" t="str">
        <f t="shared" si="8"/>
        <v>月</v>
      </c>
      <c r="AF16" s="47" t="str">
        <f>IF(AF15="／","／",TEXT(WEEKDAY(+AF15),"aaa"))</f>
        <v>火</v>
      </c>
      <c r="AG16" s="47" t="str">
        <f t="shared" ref="AG16" si="9">IF(AG15="／","／",TEXT(WEEKDAY(+AG15),"aaa"))</f>
        <v>水</v>
      </c>
      <c r="AH16" s="48" t="str">
        <f>IF(AH15="／","／",TEXT(WEEKDAY(+AH15),"aaa"))</f>
        <v>木</v>
      </c>
      <c r="AI16" s="48" t="str">
        <f t="shared" ref="AI16:AO16" si="10">IF(AI15="／","／",TEXT(WEEKDAY(+AI15),"aaa"))</f>
        <v>金</v>
      </c>
      <c r="AJ16" s="48" t="str">
        <f t="shared" si="10"/>
        <v>土</v>
      </c>
      <c r="AK16" s="48" t="str">
        <f t="shared" si="10"/>
        <v>日</v>
      </c>
      <c r="AL16" s="48" t="str">
        <f t="shared" si="10"/>
        <v>月</v>
      </c>
      <c r="AM16" s="48" t="str">
        <f t="shared" si="10"/>
        <v>火</v>
      </c>
      <c r="AN16" s="48" t="str">
        <f t="shared" si="10"/>
        <v>水</v>
      </c>
      <c r="AO16" s="49" t="str">
        <f t="shared" si="10"/>
        <v>木</v>
      </c>
      <c r="AP16" s="167"/>
      <c r="AQ16" s="154"/>
      <c r="AS16" s="144"/>
      <c r="AT16" s="37" t="s">
        <v>21</v>
      </c>
      <c r="AU16" s="50">
        <f>IFERROR(+AU15/AU14,"")</f>
        <v>0</v>
      </c>
      <c r="AV16" s="51" t="str">
        <f>IF(AU16="","",IF(AU16&gt;=0.285,"4週8休以上",IF(AU16&gt;=0.25,"4週7休以上4週8休未満",IF(AU16&gt;=0.214,"4週6休以上4週7休未満",IF(0.214&gt;AU16,"4週6休未満")))))</f>
        <v>4週6休未満</v>
      </c>
      <c r="AX16" s="1"/>
      <c r="AY16" s="1"/>
      <c r="AZ16" s="1"/>
      <c r="BB16" s="39" t="s">
        <v>20</v>
      </c>
      <c r="BC16" s="46" t="str">
        <f>TEXT(WEEKDAY(+BC15),"aaa")</f>
        <v>火</v>
      </c>
      <c r="BD16" s="46" t="str">
        <f t="shared" ref="BD16:CD16" si="11">TEXT(WEEKDAY(+BD15),"aaa")</f>
        <v>水</v>
      </c>
      <c r="BE16" s="46" t="str">
        <f t="shared" si="11"/>
        <v>木</v>
      </c>
      <c r="BF16" s="47" t="str">
        <f t="shared" si="11"/>
        <v>金</v>
      </c>
      <c r="BG16" s="47" t="str">
        <f t="shared" si="11"/>
        <v>土</v>
      </c>
      <c r="BH16" s="47" t="str">
        <f t="shared" si="11"/>
        <v>日</v>
      </c>
      <c r="BI16" s="47" t="str">
        <f t="shared" si="11"/>
        <v>月</v>
      </c>
      <c r="BJ16" s="47" t="str">
        <f t="shared" si="11"/>
        <v>火</v>
      </c>
      <c r="BK16" s="47" t="str">
        <f t="shared" si="11"/>
        <v>水</v>
      </c>
      <c r="BL16" s="47" t="str">
        <f t="shared" si="11"/>
        <v>木</v>
      </c>
      <c r="BM16" s="47" t="str">
        <f t="shared" si="11"/>
        <v>金</v>
      </c>
      <c r="BN16" s="47" t="str">
        <f t="shared" si="11"/>
        <v>土</v>
      </c>
      <c r="BO16" s="47" t="str">
        <f t="shared" si="11"/>
        <v>日</v>
      </c>
      <c r="BP16" s="47" t="str">
        <f t="shared" si="11"/>
        <v>月</v>
      </c>
      <c r="BQ16" s="47" t="str">
        <f t="shared" si="11"/>
        <v>火</v>
      </c>
      <c r="BR16" s="47" t="str">
        <f t="shared" si="11"/>
        <v>水</v>
      </c>
      <c r="BS16" s="47" t="str">
        <f t="shared" si="11"/>
        <v>木</v>
      </c>
      <c r="BT16" s="47" t="str">
        <f t="shared" si="11"/>
        <v>金</v>
      </c>
      <c r="BU16" s="47" t="str">
        <f t="shared" si="11"/>
        <v>土</v>
      </c>
      <c r="BV16" s="47" t="str">
        <f t="shared" si="11"/>
        <v>日</v>
      </c>
      <c r="BW16" s="47" t="str">
        <f t="shared" si="11"/>
        <v>月</v>
      </c>
      <c r="BX16" s="47" t="str">
        <f t="shared" si="11"/>
        <v>火</v>
      </c>
      <c r="BY16" s="47" t="str">
        <f t="shared" si="11"/>
        <v>水</v>
      </c>
      <c r="BZ16" s="47" t="str">
        <f t="shared" si="11"/>
        <v>木</v>
      </c>
      <c r="CA16" s="47" t="str">
        <f t="shared" si="11"/>
        <v>金</v>
      </c>
      <c r="CB16" s="47" t="str">
        <f t="shared" si="11"/>
        <v>土</v>
      </c>
      <c r="CC16" s="47" t="str">
        <f t="shared" si="11"/>
        <v>日</v>
      </c>
      <c r="CD16" s="47" t="str">
        <f t="shared" si="11"/>
        <v>月</v>
      </c>
      <c r="CE16" s="47" t="str">
        <f>IF(CE15="／","／",TEXT(WEEKDAY(+CE15),"aaa"))</f>
        <v>火</v>
      </c>
      <c r="CF16" s="47" t="str">
        <f t="shared" ref="CF16" si="12">IF(CF15="／","／",TEXT(WEEKDAY(+CF15),"aaa"))</f>
        <v>水</v>
      </c>
      <c r="CG16" s="48" t="str">
        <f>IF(CG15="／","／",TEXT(WEEKDAY(+CG15),"aaa"))</f>
        <v>木</v>
      </c>
      <c r="CH16" s="48" t="str">
        <f t="shared" ref="CH16:CN16" si="13">IF(CH15="／","／",TEXT(WEEKDAY(+CH15),"aaa"))</f>
        <v>金</v>
      </c>
      <c r="CI16" s="48" t="str">
        <f t="shared" si="13"/>
        <v>土</v>
      </c>
      <c r="CJ16" s="48" t="str">
        <f t="shared" si="13"/>
        <v>日</v>
      </c>
      <c r="CK16" s="48" t="str">
        <f t="shared" si="13"/>
        <v>月</v>
      </c>
      <c r="CL16" s="48" t="str">
        <f t="shared" si="13"/>
        <v>火</v>
      </c>
      <c r="CM16" s="48" t="str">
        <f t="shared" si="13"/>
        <v>水</v>
      </c>
      <c r="CN16" s="48" t="str">
        <f t="shared" si="13"/>
        <v>木</v>
      </c>
      <c r="CO16" s="151"/>
      <c r="CP16" s="154"/>
      <c r="CR16" s="144"/>
      <c r="CS16" s="37" t="s">
        <v>21</v>
      </c>
      <c r="CT16" s="50" t="str">
        <f>IFERROR(+CT15/CT14,"")</f>
        <v/>
      </c>
      <c r="CU16" s="51" t="str">
        <f>IF(CT16="","",IF(CT16&gt;=0.285,"4週8休以上",IF(CT16&gt;=0.25,"4週7休以上4週8休未満",IF(CT16&gt;=0.214,"4週6休以上4週7休未満",IF(0.214&gt;CT16,"4週6休未満")))))</f>
        <v/>
      </c>
      <c r="CV16" s="34" t="str">
        <f t="shared" si="0"/>
        <v>対象期間</v>
      </c>
      <c r="CX16" s="39" t="s">
        <v>20</v>
      </c>
      <c r="CY16" s="46" t="str">
        <f>TEXT(WEEKDAY(+CY15),"aaa")</f>
        <v>火</v>
      </c>
      <c r="CZ16" s="46" t="str">
        <f t="shared" ref="CZ16:DZ16" si="14">TEXT(WEEKDAY(+CZ15),"aaa")</f>
        <v>水</v>
      </c>
      <c r="DA16" s="46" t="str">
        <f t="shared" si="14"/>
        <v>木</v>
      </c>
      <c r="DB16" s="47" t="str">
        <f t="shared" si="14"/>
        <v>金</v>
      </c>
      <c r="DC16" s="47" t="str">
        <f t="shared" si="14"/>
        <v>土</v>
      </c>
      <c r="DD16" s="47" t="str">
        <f t="shared" si="14"/>
        <v>日</v>
      </c>
      <c r="DE16" s="47" t="str">
        <f t="shared" si="14"/>
        <v>月</v>
      </c>
      <c r="DF16" s="47" t="str">
        <f t="shared" si="14"/>
        <v>火</v>
      </c>
      <c r="DG16" s="47" t="str">
        <f t="shared" si="14"/>
        <v>水</v>
      </c>
      <c r="DH16" s="47" t="str">
        <f t="shared" si="14"/>
        <v>木</v>
      </c>
      <c r="DI16" s="47" t="str">
        <f t="shared" si="14"/>
        <v>金</v>
      </c>
      <c r="DJ16" s="47" t="str">
        <f t="shared" si="14"/>
        <v>土</v>
      </c>
      <c r="DK16" s="47" t="str">
        <f t="shared" si="14"/>
        <v>日</v>
      </c>
      <c r="DL16" s="47" t="str">
        <f t="shared" si="14"/>
        <v>月</v>
      </c>
      <c r="DM16" s="47" t="str">
        <f t="shared" si="14"/>
        <v>火</v>
      </c>
      <c r="DN16" s="47" t="str">
        <f t="shared" si="14"/>
        <v>水</v>
      </c>
      <c r="DO16" s="47" t="str">
        <f t="shared" si="14"/>
        <v>木</v>
      </c>
      <c r="DP16" s="47" t="str">
        <f t="shared" si="14"/>
        <v>金</v>
      </c>
      <c r="DQ16" s="47" t="str">
        <f t="shared" si="14"/>
        <v>土</v>
      </c>
      <c r="DR16" s="47" t="str">
        <f t="shared" si="14"/>
        <v>日</v>
      </c>
      <c r="DS16" s="47" t="str">
        <f t="shared" si="14"/>
        <v>月</v>
      </c>
      <c r="DT16" s="47" t="str">
        <f t="shared" si="14"/>
        <v>火</v>
      </c>
      <c r="DU16" s="47" t="str">
        <f t="shared" si="14"/>
        <v>水</v>
      </c>
      <c r="DV16" s="47" t="str">
        <f t="shared" si="14"/>
        <v>木</v>
      </c>
      <c r="DW16" s="47" t="str">
        <f t="shared" si="14"/>
        <v>金</v>
      </c>
      <c r="DX16" s="47" t="str">
        <f t="shared" si="14"/>
        <v>土</v>
      </c>
      <c r="DY16" s="47" t="str">
        <f t="shared" si="14"/>
        <v>日</v>
      </c>
      <c r="DZ16" s="47" t="str">
        <f t="shared" si="14"/>
        <v>月</v>
      </c>
      <c r="EA16" s="47" t="str">
        <f>IF(EA15="／","／",TEXT(WEEKDAY(+EA15),"aaa"))</f>
        <v>火</v>
      </c>
      <c r="EB16" s="47" t="str">
        <f t="shared" ref="EB16" si="15">IF(EB15="／","／",TEXT(WEEKDAY(+EB15),"aaa"))</f>
        <v>水</v>
      </c>
      <c r="EC16" s="48" t="str">
        <f>IF(EC15="／","／",TEXT(WEEKDAY(+EC15),"aaa"))</f>
        <v>木</v>
      </c>
      <c r="ED16" s="48" t="str">
        <f t="shared" ref="ED16:EJ16" si="16">IF(ED15="／","／",TEXT(WEEKDAY(+ED15),"aaa"))</f>
        <v>金</v>
      </c>
      <c r="EE16" s="48" t="str">
        <f t="shared" si="16"/>
        <v>土</v>
      </c>
      <c r="EF16" s="48" t="str">
        <f t="shared" si="16"/>
        <v>日</v>
      </c>
      <c r="EG16" s="48" t="str">
        <f t="shared" si="16"/>
        <v>月</v>
      </c>
      <c r="EH16" s="48" t="str">
        <f t="shared" si="16"/>
        <v>火</v>
      </c>
      <c r="EI16" s="48" t="str">
        <f t="shared" si="16"/>
        <v>水</v>
      </c>
      <c r="EJ16" s="48" t="str">
        <f t="shared" si="16"/>
        <v>木</v>
      </c>
      <c r="EK16" s="151"/>
      <c r="EL16" s="154"/>
      <c r="EN16" s="144"/>
      <c r="EO16" s="37" t="s">
        <v>21</v>
      </c>
      <c r="EP16" s="50" t="str">
        <f>IFERROR(+EP15/EP14,"")</f>
        <v/>
      </c>
      <c r="EQ16" s="51" t="str">
        <f>IF(EP16="","",IF(EP16&gt;=0.285,"4週8休以上",IF(EP16&gt;=0.25,"4週7休以上4週8休未満",IF(EP16&gt;=0.214,"4週6休以上4週7休未満",IF(0.214&gt;EP16,"4週6休未満")))))</f>
        <v/>
      </c>
      <c r="ER16" s="1"/>
      <c r="ES16" s="1"/>
      <c r="ET16" s="1"/>
      <c r="EU16" s="1"/>
      <c r="EV16" s="1"/>
      <c r="EW16" s="1"/>
    </row>
    <row r="17" spans="1:153" s="53" customFormat="1" ht="60" customHeight="1">
      <c r="A17" s="52" t="str">
        <f t="shared" si="1"/>
        <v>対象期間</v>
      </c>
      <c r="C17" s="54" t="s">
        <v>22</v>
      </c>
      <c r="D17" s="55"/>
      <c r="E17" s="55"/>
      <c r="F17" s="55"/>
      <c r="G17" s="56"/>
      <c r="H17" s="56"/>
      <c r="I17" s="56"/>
      <c r="J17" s="56"/>
      <c r="K17" s="57"/>
      <c r="L17" s="56"/>
      <c r="M17" s="56"/>
      <c r="N17" s="56"/>
      <c r="O17" s="56"/>
      <c r="P17" s="56"/>
      <c r="Q17" s="56"/>
      <c r="R17" s="56"/>
      <c r="S17" s="56"/>
      <c r="T17" s="56"/>
      <c r="U17" s="56"/>
      <c r="V17" s="56"/>
      <c r="W17" s="56"/>
      <c r="X17" s="56"/>
      <c r="Y17" s="56"/>
      <c r="Z17" s="56"/>
      <c r="AA17" s="58"/>
      <c r="AB17" s="56"/>
      <c r="AC17" s="58"/>
      <c r="AD17" s="56"/>
      <c r="AE17" s="56"/>
      <c r="AF17" s="56"/>
      <c r="AG17" s="56"/>
      <c r="AH17" s="59"/>
      <c r="AI17" s="60"/>
      <c r="AJ17" s="60"/>
      <c r="AK17" s="60"/>
      <c r="AL17" s="60"/>
      <c r="AM17" s="60"/>
      <c r="AN17" s="60"/>
      <c r="AO17" s="60"/>
      <c r="AP17" s="168"/>
      <c r="AQ17" s="155"/>
      <c r="AS17" s="141" t="s">
        <v>23</v>
      </c>
      <c r="AT17" s="61" t="s">
        <v>17</v>
      </c>
      <c r="AU17" s="62">
        <f>IF(IF(MONTH([1]入力表!$E$6)=12,YEAR([1]入力表!$E$6)+1&amp;"01",YEAR([1]入力表!$E$6)&amp;TEXT(MONTH([1]入力表!$E$6)+1,"00"))&gt;YEAR($D14)&amp;TEXT(MONTH($D14),"00"),COUNTIF(D19:AG19,"")+COUNTIF(D19:AG19,"●"),"")</f>
        <v>30</v>
      </c>
      <c r="AV17" s="63"/>
      <c r="AX17" s="64"/>
      <c r="AY17" s="64"/>
      <c r="AZ17" s="64"/>
      <c r="BB17" s="54" t="s">
        <v>22</v>
      </c>
      <c r="BC17" s="55"/>
      <c r="BD17" s="55"/>
      <c r="BE17" s="55"/>
      <c r="BF17" s="55"/>
      <c r="BG17" s="56"/>
      <c r="BH17" s="56"/>
      <c r="BI17" s="56"/>
      <c r="BJ17" s="57"/>
      <c r="BK17" s="56"/>
      <c r="BL17" s="56"/>
      <c r="BM17" s="56"/>
      <c r="BN17" s="56"/>
      <c r="BO17" s="56"/>
      <c r="BP17" s="56"/>
      <c r="BQ17" s="56"/>
      <c r="BR17" s="56"/>
      <c r="BS17" s="56"/>
      <c r="BT17" s="56"/>
      <c r="BU17" s="56"/>
      <c r="BV17" s="56"/>
      <c r="BW17" s="56"/>
      <c r="BX17" s="56"/>
      <c r="BY17" s="56"/>
      <c r="BZ17" s="58"/>
      <c r="CA17" s="56"/>
      <c r="CB17" s="58"/>
      <c r="CC17" s="56"/>
      <c r="CD17" s="56"/>
      <c r="CE17" s="56"/>
      <c r="CF17" s="56"/>
      <c r="CG17" s="59"/>
      <c r="CH17" s="60"/>
      <c r="CI17" s="60"/>
      <c r="CJ17" s="60"/>
      <c r="CK17" s="60"/>
      <c r="CL17" s="60"/>
      <c r="CM17" s="60"/>
      <c r="CN17" s="59"/>
      <c r="CO17" s="152"/>
      <c r="CP17" s="155"/>
      <c r="CR17" s="141" t="s">
        <v>23</v>
      </c>
      <c r="CS17" s="61" t="s">
        <v>17</v>
      </c>
      <c r="CT17" s="62">
        <f>IF(IF(MONTH([1]入力表!$E$6)=12,YEAR([1]入力表!$E$6)+1&amp;"01",YEAR([1]入力表!$E$6)&amp;TEXT(MONTH([1]入力表!$E$6)+1,"00"))&gt;YEAR($D14)&amp;TEXT(MONTH($D14),"00"),COUNTIF(BC19:CF19,"")+COUNTIF(BC19:CF19,"●"),"")</f>
        <v>0</v>
      </c>
      <c r="CU17" s="63"/>
      <c r="CV17" s="52" t="str">
        <f t="shared" si="0"/>
        <v>対象期間</v>
      </c>
      <c r="CX17" s="54" t="s">
        <v>22</v>
      </c>
      <c r="CY17" s="55"/>
      <c r="CZ17" s="55"/>
      <c r="DA17" s="55"/>
      <c r="DB17" s="55"/>
      <c r="DC17" s="56"/>
      <c r="DD17" s="56"/>
      <c r="DE17" s="56"/>
      <c r="DF17" s="57"/>
      <c r="DG17" s="56"/>
      <c r="DH17" s="56"/>
      <c r="DI17" s="56"/>
      <c r="DJ17" s="56"/>
      <c r="DK17" s="56"/>
      <c r="DL17" s="56"/>
      <c r="DM17" s="56"/>
      <c r="DN17" s="56"/>
      <c r="DO17" s="56"/>
      <c r="DP17" s="56"/>
      <c r="DQ17" s="56"/>
      <c r="DR17" s="56"/>
      <c r="DS17" s="56"/>
      <c r="DT17" s="56"/>
      <c r="DU17" s="56"/>
      <c r="DV17" s="58"/>
      <c r="DW17" s="56"/>
      <c r="DX17" s="58"/>
      <c r="DY17" s="56"/>
      <c r="DZ17" s="56"/>
      <c r="EA17" s="56"/>
      <c r="EB17" s="56"/>
      <c r="EC17" s="59"/>
      <c r="ED17" s="60"/>
      <c r="EE17" s="60"/>
      <c r="EF17" s="60"/>
      <c r="EG17" s="60"/>
      <c r="EH17" s="60"/>
      <c r="EI17" s="60"/>
      <c r="EJ17" s="59"/>
      <c r="EK17" s="152"/>
      <c r="EL17" s="155"/>
      <c r="EN17" s="141" t="s">
        <v>23</v>
      </c>
      <c r="EO17" s="61" t="s">
        <v>17</v>
      </c>
      <c r="EP17" s="62">
        <f>IF(IF(MONTH([1]入力表!$E$6)=12,YEAR([1]入力表!$E$6)+1&amp;"01",YEAR([1]入力表!$E$6)&amp;TEXT(MONTH([1]入力表!$E$6)+1,"00"))&gt;YEAR($D14)&amp;TEXT(MONTH($D14),"00"),COUNTIF(CY19:EB19,"")+COUNTIF(CY19:EB19,"●"),"")</f>
        <v>0</v>
      </c>
      <c r="EQ17" s="63"/>
      <c r="ER17" s="64"/>
      <c r="ES17" s="64"/>
      <c r="ET17" s="64"/>
      <c r="EU17" s="64"/>
      <c r="EV17" s="64"/>
      <c r="EW17" s="64"/>
    </row>
    <row r="18" spans="1:153" s="28" customFormat="1" ht="19.5" thickBot="1">
      <c r="A18" s="34" t="str">
        <f t="shared" si="1"/>
        <v>対象期間</v>
      </c>
      <c r="C18" s="39" t="s">
        <v>16</v>
      </c>
      <c r="D18" s="46"/>
      <c r="E18" s="46"/>
      <c r="F18" s="46"/>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7"/>
      <c r="AG18" s="47"/>
      <c r="AH18" s="48"/>
      <c r="AI18" s="49"/>
      <c r="AJ18" s="49"/>
      <c r="AK18" s="49"/>
      <c r="AL18" s="49"/>
      <c r="AM18" s="49"/>
      <c r="AN18" s="49"/>
      <c r="AO18" s="49"/>
      <c r="AP18" s="65">
        <f>COUNTIF(D18:AG18,"○")</f>
        <v>0</v>
      </c>
      <c r="AQ18" s="66">
        <f>+AP18</f>
        <v>0</v>
      </c>
      <c r="AS18" s="142"/>
      <c r="AT18" s="67" t="s">
        <v>19</v>
      </c>
      <c r="AU18" s="43">
        <f>IF(IF(MONTH([1]入力表!$E$6)=12,YEAR([1]入力表!$E$6)+1&amp;"01",YEAR([1]入力表!$E$6)&amp;TEXT(MONTH([1]入力表!$E$6)+1,"00"))&gt;YEAR($D14)&amp;TEXT(MONTH($D14),"00"),COUNTIF(D19:AG19,"●"),"")</f>
        <v>0</v>
      </c>
      <c r="AX18" s="68"/>
      <c r="AY18" s="68"/>
      <c r="AZ18" s="68"/>
      <c r="BB18" s="39" t="s">
        <v>16</v>
      </c>
      <c r="BC18" s="46" t="s">
        <v>24</v>
      </c>
      <c r="BD18" s="46" t="s">
        <v>24</v>
      </c>
      <c r="BE18" s="46" t="s">
        <v>24</v>
      </c>
      <c r="BF18" s="46" t="s">
        <v>24</v>
      </c>
      <c r="BG18" s="46" t="s">
        <v>24</v>
      </c>
      <c r="BH18" s="46" t="s">
        <v>24</v>
      </c>
      <c r="BI18" s="46" t="s">
        <v>24</v>
      </c>
      <c r="BJ18" s="46" t="s">
        <v>24</v>
      </c>
      <c r="BK18" s="46" t="s">
        <v>24</v>
      </c>
      <c r="BL18" s="46" t="s">
        <v>24</v>
      </c>
      <c r="BM18" s="46" t="s">
        <v>24</v>
      </c>
      <c r="BN18" s="46" t="s">
        <v>24</v>
      </c>
      <c r="BO18" s="46" t="s">
        <v>24</v>
      </c>
      <c r="BP18" s="46" t="s">
        <v>24</v>
      </c>
      <c r="BQ18" s="46" t="s">
        <v>24</v>
      </c>
      <c r="BR18" s="46" t="s">
        <v>24</v>
      </c>
      <c r="BS18" s="46" t="s">
        <v>24</v>
      </c>
      <c r="BT18" s="46" t="s">
        <v>24</v>
      </c>
      <c r="BU18" s="46" t="s">
        <v>24</v>
      </c>
      <c r="BV18" s="46" t="s">
        <v>24</v>
      </c>
      <c r="BW18" s="46" t="s">
        <v>24</v>
      </c>
      <c r="BX18" s="46" t="s">
        <v>24</v>
      </c>
      <c r="BY18" s="46" t="s">
        <v>24</v>
      </c>
      <c r="BZ18" s="46" t="s">
        <v>24</v>
      </c>
      <c r="CA18" s="46" t="s">
        <v>24</v>
      </c>
      <c r="CB18" s="46" t="s">
        <v>24</v>
      </c>
      <c r="CC18" s="46" t="s">
        <v>24</v>
      </c>
      <c r="CD18" s="46" t="s">
        <v>24</v>
      </c>
      <c r="CE18" s="46" t="s">
        <v>24</v>
      </c>
      <c r="CF18" s="46" t="s">
        <v>24</v>
      </c>
      <c r="CG18" s="48" t="s">
        <v>24</v>
      </c>
      <c r="CH18" s="48" t="s">
        <v>24</v>
      </c>
      <c r="CI18" s="48" t="s">
        <v>24</v>
      </c>
      <c r="CJ18" s="48" t="s">
        <v>24</v>
      </c>
      <c r="CK18" s="48" t="s">
        <v>24</v>
      </c>
      <c r="CL18" s="48" t="s">
        <v>24</v>
      </c>
      <c r="CM18" s="48" t="s">
        <v>24</v>
      </c>
      <c r="CN18" s="48" t="s">
        <v>24</v>
      </c>
      <c r="CO18" s="69">
        <f>COUNTIF(BC18:CF18,"○")</f>
        <v>0</v>
      </c>
      <c r="CP18" s="66">
        <f>+CO18</f>
        <v>0</v>
      </c>
      <c r="CR18" s="142"/>
      <c r="CS18" s="67" t="s">
        <v>19</v>
      </c>
      <c r="CT18" s="43">
        <f>IF(IF(MONTH([1]入力表!$E$6)=12,YEAR([1]入力表!$E$6)+1&amp;"01",YEAR([1]入力表!$E$6)&amp;TEXT(MONTH([1]入力表!$E$6)+1,"00"))&gt;YEAR($D14)&amp;TEXT(MONTH($D14),"00"),COUNTIF(BC19:CF19,"●"),"")</f>
        <v>0</v>
      </c>
      <c r="CV18" s="34" t="str">
        <f t="shared" si="0"/>
        <v>対象期間</v>
      </c>
      <c r="CX18" s="39" t="s">
        <v>16</v>
      </c>
      <c r="CY18" s="46" t="s">
        <v>24</v>
      </c>
      <c r="CZ18" s="46" t="s">
        <v>24</v>
      </c>
      <c r="DA18" s="46" t="s">
        <v>24</v>
      </c>
      <c r="DB18" s="46" t="s">
        <v>24</v>
      </c>
      <c r="DC18" s="46" t="s">
        <v>24</v>
      </c>
      <c r="DD18" s="46" t="s">
        <v>24</v>
      </c>
      <c r="DE18" s="46" t="s">
        <v>24</v>
      </c>
      <c r="DF18" s="46" t="s">
        <v>24</v>
      </c>
      <c r="DG18" s="46" t="s">
        <v>24</v>
      </c>
      <c r="DH18" s="46" t="s">
        <v>24</v>
      </c>
      <c r="DI18" s="46" t="s">
        <v>24</v>
      </c>
      <c r="DJ18" s="46" t="s">
        <v>24</v>
      </c>
      <c r="DK18" s="46" t="s">
        <v>24</v>
      </c>
      <c r="DL18" s="46" t="s">
        <v>24</v>
      </c>
      <c r="DM18" s="46" t="s">
        <v>24</v>
      </c>
      <c r="DN18" s="46" t="s">
        <v>24</v>
      </c>
      <c r="DO18" s="46" t="s">
        <v>24</v>
      </c>
      <c r="DP18" s="46" t="s">
        <v>24</v>
      </c>
      <c r="DQ18" s="46" t="s">
        <v>24</v>
      </c>
      <c r="DR18" s="46" t="s">
        <v>24</v>
      </c>
      <c r="DS18" s="46" t="s">
        <v>24</v>
      </c>
      <c r="DT18" s="46" t="s">
        <v>24</v>
      </c>
      <c r="DU18" s="46" t="s">
        <v>24</v>
      </c>
      <c r="DV18" s="46" t="s">
        <v>24</v>
      </c>
      <c r="DW18" s="46" t="s">
        <v>24</v>
      </c>
      <c r="DX18" s="46" t="s">
        <v>24</v>
      </c>
      <c r="DY18" s="46" t="s">
        <v>24</v>
      </c>
      <c r="DZ18" s="46" t="s">
        <v>24</v>
      </c>
      <c r="EA18" s="46" t="s">
        <v>24</v>
      </c>
      <c r="EB18" s="46" t="s">
        <v>24</v>
      </c>
      <c r="EC18" s="48" t="s">
        <v>24</v>
      </c>
      <c r="ED18" s="48" t="s">
        <v>24</v>
      </c>
      <c r="EE18" s="48" t="s">
        <v>24</v>
      </c>
      <c r="EF18" s="48" t="s">
        <v>24</v>
      </c>
      <c r="EG18" s="48" t="s">
        <v>24</v>
      </c>
      <c r="EH18" s="48" t="s">
        <v>24</v>
      </c>
      <c r="EI18" s="48" t="s">
        <v>24</v>
      </c>
      <c r="EJ18" s="48" t="s">
        <v>24</v>
      </c>
      <c r="EK18" s="69">
        <f>COUNTIF(CY18:EB18,"○")</f>
        <v>0</v>
      </c>
      <c r="EL18" s="66">
        <f>+EK18</f>
        <v>0</v>
      </c>
      <c r="EN18" s="142"/>
      <c r="EO18" s="67" t="s">
        <v>19</v>
      </c>
      <c r="EP18" s="43">
        <f>IF(IF(MONTH([1]入力表!$E$6)=12,YEAR([1]入力表!$E$6)+1&amp;"01",YEAR([1]入力表!$E$6)&amp;TEXT(MONTH([1]入力表!$E$6)+1,"00"))&gt;YEAR($D14)&amp;TEXT(MONTH($D14),"00"),COUNTIF(CY19:EB19,"●"),"")</f>
        <v>0</v>
      </c>
      <c r="ER18" s="68"/>
      <c r="ES18" s="68"/>
      <c r="ET18" s="68"/>
      <c r="EU18" s="68"/>
      <c r="EV18" s="68"/>
      <c r="EW18" s="68"/>
    </row>
    <row r="19" spans="1:153" s="28" customFormat="1" ht="19.5" thickBot="1">
      <c r="A19" s="34" t="str">
        <f t="shared" si="1"/>
        <v>対象期間</v>
      </c>
      <c r="C19" s="70" t="s">
        <v>23</v>
      </c>
      <c r="D19" s="71"/>
      <c r="E19" s="71"/>
      <c r="F19" s="71"/>
      <c r="G19" s="71"/>
      <c r="H19" s="71"/>
      <c r="I19" s="71"/>
      <c r="J19" s="71"/>
      <c r="K19" s="71"/>
      <c r="L19" s="71"/>
      <c r="M19" s="71"/>
      <c r="N19" s="71"/>
      <c r="O19" s="71"/>
      <c r="P19" s="71"/>
      <c r="Q19" s="71"/>
      <c r="R19" s="71"/>
      <c r="S19" s="71"/>
      <c r="T19" s="71"/>
      <c r="U19" s="71"/>
      <c r="V19" s="71"/>
      <c r="W19" s="71"/>
      <c r="X19" s="71"/>
      <c r="Y19" s="71"/>
      <c r="Z19" s="71"/>
      <c r="AA19" s="71"/>
      <c r="AB19" s="71"/>
      <c r="AC19" s="71"/>
      <c r="AD19" s="71"/>
      <c r="AE19" s="71"/>
      <c r="AF19" s="71"/>
      <c r="AG19" s="71"/>
      <c r="AH19" s="72"/>
      <c r="AI19" s="73"/>
      <c r="AJ19" s="73"/>
      <c r="AK19" s="73"/>
      <c r="AL19" s="73"/>
      <c r="AM19" s="73"/>
      <c r="AN19" s="73"/>
      <c r="AO19" s="73"/>
      <c r="AP19" s="74">
        <f>COUNTIF(D19:AG19,"●")</f>
        <v>0</v>
      </c>
      <c r="AQ19" s="75">
        <f>+AP19</f>
        <v>0</v>
      </c>
      <c r="AS19" s="142"/>
      <c r="AT19" s="67" t="s">
        <v>21</v>
      </c>
      <c r="AU19" s="50">
        <f>IFERROR(+AU18/AU17,"")</f>
        <v>0</v>
      </c>
      <c r="AV19" s="51" t="str">
        <f>IF(AU19="","",IF(AU19&gt;=0.285,"4週8休以上",IF(AU19&gt;=0.25,"4週7休以上4週8休未満",IF(AU19&gt;=0.214,"4週6休以上4週7休未満",IF(0.214&gt;AU19,"4週6休未満")))))</f>
        <v>4週6休未満</v>
      </c>
      <c r="AX19" s="68"/>
      <c r="AY19" s="68"/>
      <c r="AZ19" s="68"/>
      <c r="BB19" s="70" t="s">
        <v>23</v>
      </c>
      <c r="BC19" s="71" t="s">
        <v>24</v>
      </c>
      <c r="BD19" s="71" t="s">
        <v>24</v>
      </c>
      <c r="BE19" s="71" t="s">
        <v>24</v>
      </c>
      <c r="BF19" s="71" t="s">
        <v>24</v>
      </c>
      <c r="BG19" s="71" t="s">
        <v>24</v>
      </c>
      <c r="BH19" s="71" t="s">
        <v>24</v>
      </c>
      <c r="BI19" s="71" t="s">
        <v>24</v>
      </c>
      <c r="BJ19" s="71" t="s">
        <v>24</v>
      </c>
      <c r="BK19" s="71" t="s">
        <v>24</v>
      </c>
      <c r="BL19" s="71" t="s">
        <v>24</v>
      </c>
      <c r="BM19" s="71" t="s">
        <v>24</v>
      </c>
      <c r="BN19" s="71" t="s">
        <v>24</v>
      </c>
      <c r="BO19" s="71" t="s">
        <v>24</v>
      </c>
      <c r="BP19" s="71" t="s">
        <v>24</v>
      </c>
      <c r="BQ19" s="71" t="s">
        <v>24</v>
      </c>
      <c r="BR19" s="71" t="s">
        <v>24</v>
      </c>
      <c r="BS19" s="71" t="s">
        <v>24</v>
      </c>
      <c r="BT19" s="71" t="s">
        <v>24</v>
      </c>
      <c r="BU19" s="71" t="s">
        <v>24</v>
      </c>
      <c r="BV19" s="71" t="s">
        <v>24</v>
      </c>
      <c r="BW19" s="71" t="s">
        <v>24</v>
      </c>
      <c r="BX19" s="71" t="s">
        <v>24</v>
      </c>
      <c r="BY19" s="71" t="s">
        <v>24</v>
      </c>
      <c r="BZ19" s="71" t="s">
        <v>24</v>
      </c>
      <c r="CA19" s="71" t="s">
        <v>24</v>
      </c>
      <c r="CB19" s="71" t="s">
        <v>24</v>
      </c>
      <c r="CC19" s="71" t="s">
        <v>24</v>
      </c>
      <c r="CD19" s="71" t="s">
        <v>24</v>
      </c>
      <c r="CE19" s="71" t="s">
        <v>24</v>
      </c>
      <c r="CF19" s="71" t="s">
        <v>24</v>
      </c>
      <c r="CG19" s="72" t="s">
        <v>24</v>
      </c>
      <c r="CH19" s="72" t="s">
        <v>24</v>
      </c>
      <c r="CI19" s="72" t="s">
        <v>24</v>
      </c>
      <c r="CJ19" s="72" t="s">
        <v>24</v>
      </c>
      <c r="CK19" s="72" t="s">
        <v>24</v>
      </c>
      <c r="CL19" s="72" t="s">
        <v>24</v>
      </c>
      <c r="CM19" s="72" t="s">
        <v>24</v>
      </c>
      <c r="CN19" s="72" t="s">
        <v>24</v>
      </c>
      <c r="CO19" s="69">
        <f>COUNTIF(BC19:CF19,"●")</f>
        <v>0</v>
      </c>
      <c r="CP19" s="75">
        <f>+CO19</f>
        <v>0</v>
      </c>
      <c r="CR19" s="142"/>
      <c r="CS19" s="67" t="s">
        <v>21</v>
      </c>
      <c r="CT19" s="50" t="str">
        <f>IFERROR(+CT18/CT17,"")</f>
        <v/>
      </c>
      <c r="CU19" s="51" t="str">
        <f>IF(CT19="","",IF(CT19&gt;=0.285,"4週8休以上",IF(CT19&gt;=0.25,"4週7休以上4週8休未満",IF(CT19&gt;=0.214,"4週6休以上4週7休未満",IF(0.214&gt;CT19,"4週6休未満")))))</f>
        <v/>
      </c>
      <c r="CV19" s="34" t="str">
        <f t="shared" si="0"/>
        <v>対象期間</v>
      </c>
      <c r="CX19" s="70" t="s">
        <v>23</v>
      </c>
      <c r="CY19" s="71" t="s">
        <v>24</v>
      </c>
      <c r="CZ19" s="71" t="s">
        <v>24</v>
      </c>
      <c r="DA19" s="71" t="s">
        <v>24</v>
      </c>
      <c r="DB19" s="71" t="s">
        <v>24</v>
      </c>
      <c r="DC19" s="71" t="s">
        <v>24</v>
      </c>
      <c r="DD19" s="71" t="s">
        <v>24</v>
      </c>
      <c r="DE19" s="71" t="s">
        <v>24</v>
      </c>
      <c r="DF19" s="71" t="s">
        <v>24</v>
      </c>
      <c r="DG19" s="71" t="s">
        <v>24</v>
      </c>
      <c r="DH19" s="71" t="s">
        <v>24</v>
      </c>
      <c r="DI19" s="71" t="s">
        <v>24</v>
      </c>
      <c r="DJ19" s="71" t="s">
        <v>24</v>
      </c>
      <c r="DK19" s="71" t="s">
        <v>24</v>
      </c>
      <c r="DL19" s="71" t="s">
        <v>24</v>
      </c>
      <c r="DM19" s="71" t="s">
        <v>24</v>
      </c>
      <c r="DN19" s="71" t="s">
        <v>24</v>
      </c>
      <c r="DO19" s="71" t="s">
        <v>24</v>
      </c>
      <c r="DP19" s="71" t="s">
        <v>24</v>
      </c>
      <c r="DQ19" s="71" t="s">
        <v>24</v>
      </c>
      <c r="DR19" s="71" t="s">
        <v>24</v>
      </c>
      <c r="DS19" s="71" t="s">
        <v>24</v>
      </c>
      <c r="DT19" s="71" t="s">
        <v>24</v>
      </c>
      <c r="DU19" s="71" t="s">
        <v>24</v>
      </c>
      <c r="DV19" s="71" t="s">
        <v>24</v>
      </c>
      <c r="DW19" s="71" t="s">
        <v>24</v>
      </c>
      <c r="DX19" s="71" t="s">
        <v>24</v>
      </c>
      <c r="DY19" s="71" t="s">
        <v>24</v>
      </c>
      <c r="DZ19" s="71" t="s">
        <v>24</v>
      </c>
      <c r="EA19" s="71" t="s">
        <v>24</v>
      </c>
      <c r="EB19" s="71" t="s">
        <v>24</v>
      </c>
      <c r="EC19" s="72" t="s">
        <v>24</v>
      </c>
      <c r="ED19" s="72" t="s">
        <v>24</v>
      </c>
      <c r="EE19" s="72" t="s">
        <v>24</v>
      </c>
      <c r="EF19" s="72" t="s">
        <v>24</v>
      </c>
      <c r="EG19" s="72" t="s">
        <v>24</v>
      </c>
      <c r="EH19" s="72" t="s">
        <v>24</v>
      </c>
      <c r="EI19" s="72" t="s">
        <v>24</v>
      </c>
      <c r="EJ19" s="72" t="s">
        <v>24</v>
      </c>
      <c r="EK19" s="76">
        <f>COUNTIF(CY19:EB19,"●")</f>
        <v>0</v>
      </c>
      <c r="EL19" s="75">
        <f>+EK19</f>
        <v>0</v>
      </c>
      <c r="EN19" s="142"/>
      <c r="EO19" s="67" t="s">
        <v>21</v>
      </c>
      <c r="EP19" s="50" t="str">
        <f>IFERROR(+EP18/EP17,"")</f>
        <v/>
      </c>
      <c r="EQ19" s="51" t="str">
        <f>IF(EP19="","",IF(EP19&gt;=0.285,"4週8休以上",IF(EP19&gt;=0.25,"4週7休以上4週8休未満",IF(EP19&gt;=0.214,"4週6休以上4週7休未満",IF(0.214&gt;EP19,"4週6休未満")))))</f>
        <v/>
      </c>
      <c r="ER19" s="68"/>
      <c r="ES19" s="68"/>
      <c r="ET19" s="68"/>
      <c r="EU19" s="68"/>
      <c r="EV19" s="68"/>
      <c r="EW19" s="68"/>
    </row>
    <row r="20" spans="1:153" s="28" customFormat="1" ht="19.5" thickBot="1">
      <c r="A20" s="34"/>
      <c r="C20" s="77" t="s">
        <v>25</v>
      </c>
      <c r="D20" s="137"/>
      <c r="E20" s="138"/>
      <c r="F20" s="138"/>
      <c r="G20" s="138"/>
      <c r="H20" s="138"/>
      <c r="I20" s="139"/>
      <c r="J20" s="137" t="str">
        <f>IF(COUNTIF(J19:P19,"")&gt;=7,"",IF(COUNTIF(J19:P19,"●")&gt;=2,"OK","OUT"))</f>
        <v/>
      </c>
      <c r="K20" s="138"/>
      <c r="L20" s="138"/>
      <c r="M20" s="138"/>
      <c r="N20" s="138"/>
      <c r="O20" s="138"/>
      <c r="P20" s="139"/>
      <c r="Q20" s="137" t="str">
        <f>IF(COUNTIF(Q19:W19,"")&gt;=7,"",IF(COUNTIF(Q19:W19,"●")&gt;=2,"OK","OUT"))</f>
        <v/>
      </c>
      <c r="R20" s="138"/>
      <c r="S20" s="138"/>
      <c r="T20" s="138"/>
      <c r="U20" s="138"/>
      <c r="V20" s="138"/>
      <c r="W20" s="139"/>
      <c r="X20" s="137" t="str">
        <f>IF(COUNTIF(X19:AD19,"")&gt;=7,"",IF(COUNTIF(X19:AD19,"●")&gt;=2,"OK","OUT"))</f>
        <v/>
      </c>
      <c r="Y20" s="138"/>
      <c r="Z20" s="138"/>
      <c r="AA20" s="138"/>
      <c r="AB20" s="138"/>
      <c r="AC20" s="138"/>
      <c r="AD20" s="139"/>
      <c r="AE20" s="137" t="str">
        <f>IF(COUNTIF(AE19:AK19,"")&gt;=7,"",IF(COUNTIF(AE19:AK19,"●")&gt;=2,"OK","OUT"))</f>
        <v/>
      </c>
      <c r="AF20" s="138"/>
      <c r="AG20" s="138"/>
      <c r="AH20" s="138"/>
      <c r="AI20" s="138"/>
      <c r="AJ20" s="138"/>
      <c r="AK20" s="139"/>
      <c r="AL20" s="137"/>
      <c r="AM20" s="138"/>
      <c r="AN20" s="138"/>
      <c r="AO20" s="139"/>
      <c r="AP20" s="78"/>
      <c r="AQ20" s="79"/>
      <c r="AS20" s="143"/>
      <c r="AT20" s="80" t="s">
        <v>26</v>
      </c>
      <c r="AU20" s="81" t="str">
        <f>IF(COUNTIF(D20:AO20,"OUT")&gt;=1,"OUT","OK")</f>
        <v>OK</v>
      </c>
      <c r="AV20" s="82"/>
      <c r="AX20" s="68"/>
      <c r="AY20" s="68"/>
      <c r="AZ20" s="68"/>
      <c r="BB20" s="77" t="s">
        <v>25</v>
      </c>
      <c r="BC20" s="137"/>
      <c r="BD20" s="138"/>
      <c r="BE20" s="138"/>
      <c r="BF20" s="138"/>
      <c r="BG20" s="138"/>
      <c r="BH20" s="139"/>
      <c r="BI20" s="137" t="str">
        <f>IF(COUNTIF(BI19:BO19,"")&gt;=7,"",IF(COUNTIF(BI19:BO19,"●")&gt;=2,"OK","OUT"))</f>
        <v>OUT</v>
      </c>
      <c r="BJ20" s="138"/>
      <c r="BK20" s="138"/>
      <c r="BL20" s="138"/>
      <c r="BM20" s="138"/>
      <c r="BN20" s="138"/>
      <c r="BO20" s="139"/>
      <c r="BP20" s="137" t="str">
        <f>IF(COUNTIF(BP19:BV19,"")&gt;=7,"",IF(COUNTIF(BP19:BV19,"●")&gt;=2,"OK","OUT"))</f>
        <v>OUT</v>
      </c>
      <c r="BQ20" s="138"/>
      <c r="BR20" s="138"/>
      <c r="BS20" s="138"/>
      <c r="BT20" s="138"/>
      <c r="BU20" s="138"/>
      <c r="BV20" s="139"/>
      <c r="BW20" s="137" t="str">
        <f>IF(COUNTIF(BW19:CC19,"")&gt;=7,"",IF(COUNTIF(BW19:CC19,"●")&gt;=2,"OK","OUT"))</f>
        <v>OUT</v>
      </c>
      <c r="BX20" s="138"/>
      <c r="BY20" s="138"/>
      <c r="BZ20" s="138"/>
      <c r="CA20" s="138"/>
      <c r="CB20" s="138"/>
      <c r="CC20" s="139"/>
      <c r="CD20" s="137" t="str">
        <f>IF(COUNTIF(CD19:CJ19,"")&gt;=7,"",IF(COUNTIF(CD19:CJ19,"●")&gt;=2,"OK","OUT"))</f>
        <v>OUT</v>
      </c>
      <c r="CE20" s="138"/>
      <c r="CF20" s="138"/>
      <c r="CG20" s="138"/>
      <c r="CH20" s="138"/>
      <c r="CI20" s="138"/>
      <c r="CJ20" s="139"/>
      <c r="CK20" s="137"/>
      <c r="CL20" s="138"/>
      <c r="CM20" s="138"/>
      <c r="CN20" s="138"/>
      <c r="CO20" s="83"/>
      <c r="CP20" s="79"/>
      <c r="CR20" s="143"/>
      <c r="CS20" s="80" t="s">
        <v>26</v>
      </c>
      <c r="CT20" s="81" t="str">
        <f>IF(COUNTIF(BC20:CN20,"OUT")&gt;=1,"OUT","OK")</f>
        <v>OUT</v>
      </c>
      <c r="CU20" s="82"/>
      <c r="CV20" s="34"/>
      <c r="CX20" s="77" t="s">
        <v>25</v>
      </c>
      <c r="CY20" s="137"/>
      <c r="CZ20" s="138"/>
      <c r="DA20" s="138"/>
      <c r="DB20" s="138"/>
      <c r="DC20" s="138"/>
      <c r="DD20" s="139"/>
      <c r="DE20" s="137" t="str">
        <f>IF(COUNTIF(DE19:DK19,"")&gt;=7,"",IF(COUNTIF(DE19:DK19,"●")&gt;=2,"OK","OUT"))</f>
        <v>OUT</v>
      </c>
      <c r="DF20" s="138"/>
      <c r="DG20" s="138"/>
      <c r="DH20" s="138"/>
      <c r="DI20" s="138"/>
      <c r="DJ20" s="138"/>
      <c r="DK20" s="139"/>
      <c r="DL20" s="137" t="str">
        <f>IF(COUNTIF(DL19:DR19,"")&gt;=7,"",IF(COUNTIF(DL19:DR19,"●")&gt;=2,"OK","OUT"))</f>
        <v>OUT</v>
      </c>
      <c r="DM20" s="138"/>
      <c r="DN20" s="138"/>
      <c r="DO20" s="138"/>
      <c r="DP20" s="138"/>
      <c r="DQ20" s="138"/>
      <c r="DR20" s="139"/>
      <c r="DS20" s="137" t="str">
        <f>IF(COUNTIF(DS19:DY19,"")&gt;=7,"",IF(COUNTIF(DS19:DY19,"●")&gt;=2,"OK","OUT"))</f>
        <v>OUT</v>
      </c>
      <c r="DT20" s="138"/>
      <c r="DU20" s="138"/>
      <c r="DV20" s="138"/>
      <c r="DW20" s="138"/>
      <c r="DX20" s="138"/>
      <c r="DY20" s="139"/>
      <c r="DZ20" s="137" t="str">
        <f>IF(COUNTIF(DZ19:EF19,"")&gt;=7,"",IF(COUNTIF(DZ19:EF19,"●")&gt;=2,"OK","OUT"))</f>
        <v>OUT</v>
      </c>
      <c r="EA20" s="138"/>
      <c r="EB20" s="138"/>
      <c r="EC20" s="138"/>
      <c r="ED20" s="138"/>
      <c r="EE20" s="138"/>
      <c r="EF20" s="139"/>
      <c r="EG20" s="137"/>
      <c r="EH20" s="138"/>
      <c r="EI20" s="138"/>
      <c r="EJ20" s="138"/>
      <c r="EK20" s="83"/>
      <c r="EL20" s="79"/>
      <c r="EN20" s="143"/>
      <c r="EO20" s="80" t="s">
        <v>26</v>
      </c>
      <c r="EP20" s="81" t="str">
        <f>IF(COUNTIF(CY20:EJ20,"OUT")&gt;=1,"OUT","OK")</f>
        <v>OUT</v>
      </c>
      <c r="EQ20" s="82"/>
      <c r="ER20" s="68"/>
      <c r="ES20" s="68"/>
      <c r="ET20" s="68"/>
      <c r="EU20" s="68"/>
      <c r="EV20" s="68"/>
      <c r="EW20" s="68"/>
    </row>
    <row r="21" spans="1:153" ht="19.5" thickBot="1">
      <c r="A21" s="34" t="str">
        <f t="shared" si="1"/>
        <v>対象期間</v>
      </c>
      <c r="AX21" s="1"/>
      <c r="AY21" s="1"/>
      <c r="AZ21" s="1"/>
      <c r="CV21" s="34" t="str">
        <f t="shared" si="0"/>
        <v>対象期間</v>
      </c>
      <c r="ER21" s="1"/>
      <c r="ES21" s="1"/>
      <c r="ET21" s="1"/>
      <c r="EU21" s="1"/>
      <c r="EV21" s="1"/>
      <c r="EW21" s="1"/>
    </row>
    <row r="22" spans="1:153" ht="13.5" customHeight="1">
      <c r="A22" s="34" t="str">
        <f t="shared" ref="A22:A29" si="17">IF($AU$22="","","対象期間")</f>
        <v>対象期間</v>
      </c>
      <c r="B22" s="29"/>
      <c r="C22" s="36" t="s">
        <v>13</v>
      </c>
      <c r="D22" s="145">
        <f>D14+MONTH(1)</f>
        <v>5</v>
      </c>
      <c r="E22" s="146"/>
      <c r="F22" s="146"/>
      <c r="G22" s="146"/>
      <c r="H22" s="146"/>
      <c r="I22" s="146"/>
      <c r="J22" s="146"/>
      <c r="K22" s="146"/>
      <c r="L22" s="146"/>
      <c r="M22" s="146"/>
      <c r="N22" s="146"/>
      <c r="O22" s="146"/>
      <c r="P22" s="146"/>
      <c r="Q22" s="146"/>
      <c r="R22" s="146"/>
      <c r="S22" s="146"/>
      <c r="T22" s="146"/>
      <c r="U22" s="146"/>
      <c r="V22" s="146"/>
      <c r="W22" s="146"/>
      <c r="X22" s="146"/>
      <c r="Y22" s="146"/>
      <c r="Z22" s="146"/>
      <c r="AA22" s="146"/>
      <c r="AB22" s="146"/>
      <c r="AC22" s="146"/>
      <c r="AD22" s="146"/>
      <c r="AE22" s="146"/>
      <c r="AF22" s="146"/>
      <c r="AG22" s="146"/>
      <c r="AH22" s="146"/>
      <c r="AI22" s="147">
        <f>D22+1</f>
        <v>6</v>
      </c>
      <c r="AJ22" s="148"/>
      <c r="AK22" s="148"/>
      <c r="AL22" s="148"/>
      <c r="AM22" s="148"/>
      <c r="AN22" s="148"/>
      <c r="AO22" s="149"/>
      <c r="AP22" s="150" t="s">
        <v>14</v>
      </c>
      <c r="AQ22" s="153" t="s">
        <v>15</v>
      </c>
      <c r="AS22" s="144" t="s">
        <v>16</v>
      </c>
      <c r="AT22" s="37" t="s">
        <v>17</v>
      </c>
      <c r="AU22" s="38">
        <f>IF(IF(MONTH([1]入力表!$E$6)=12,YEAR([1]入力表!$E$6)+1&amp;"01",YEAR([1]入力表!$E$6)&amp;TEXT(MONTH([1]入力表!$E$6)+1,"00"))&gt;YEAR($D22)&amp;TEXT(MONTH($D22),"00"),COUNTIF(D26:AH26,"")+COUNTIF(D26:AH26,"○"),"")</f>
        <v>31</v>
      </c>
      <c r="AX22" s="1"/>
      <c r="AY22" s="1"/>
      <c r="AZ22" s="1"/>
      <c r="BA22" s="29"/>
      <c r="BB22" s="36" t="s">
        <v>13</v>
      </c>
      <c r="BC22" s="145">
        <f>BC14+MONTH(1)</f>
        <v>5</v>
      </c>
      <c r="BD22" s="146"/>
      <c r="BE22" s="146"/>
      <c r="BF22" s="146"/>
      <c r="BG22" s="146"/>
      <c r="BH22" s="146"/>
      <c r="BI22" s="146"/>
      <c r="BJ22" s="146"/>
      <c r="BK22" s="146"/>
      <c r="BL22" s="146"/>
      <c r="BM22" s="146"/>
      <c r="BN22" s="146"/>
      <c r="BO22" s="146"/>
      <c r="BP22" s="146"/>
      <c r="BQ22" s="146"/>
      <c r="BR22" s="146"/>
      <c r="BS22" s="146"/>
      <c r="BT22" s="146"/>
      <c r="BU22" s="146"/>
      <c r="BV22" s="146"/>
      <c r="BW22" s="146"/>
      <c r="BX22" s="146"/>
      <c r="BY22" s="146"/>
      <c r="BZ22" s="146"/>
      <c r="CA22" s="146"/>
      <c r="CB22" s="146"/>
      <c r="CC22" s="146"/>
      <c r="CD22" s="146"/>
      <c r="CE22" s="146"/>
      <c r="CF22" s="146"/>
      <c r="CG22" s="146"/>
      <c r="CH22" s="147">
        <f>BC22+1</f>
        <v>6</v>
      </c>
      <c r="CI22" s="148"/>
      <c r="CJ22" s="148"/>
      <c r="CK22" s="148"/>
      <c r="CL22" s="148"/>
      <c r="CM22" s="148"/>
      <c r="CN22" s="149"/>
      <c r="CO22" s="150" t="s">
        <v>14</v>
      </c>
      <c r="CP22" s="153" t="s">
        <v>15</v>
      </c>
      <c r="CR22" s="144" t="s">
        <v>16</v>
      </c>
      <c r="CS22" s="37" t="s">
        <v>17</v>
      </c>
      <c r="CT22" s="38">
        <f>IF(IF(MONTH([1]入力表!$E$6)=12,YEAR([1]入力表!$E$6)+1&amp;"01",YEAR([1]入力表!$E$6)&amp;TEXT(MONTH([1]入力表!$E$6)+1,"00"))&gt;YEAR($D22)&amp;TEXT(MONTH($D22),"00"),COUNTIF(BC26:CG26,"")+COUNTIF(BC26:CG26,"○"),"")</f>
        <v>20</v>
      </c>
      <c r="CV22" s="34" t="str">
        <f t="shared" ref="CV22:CV29" si="18">IF($AU$22="","","対象期間")</f>
        <v>対象期間</v>
      </c>
      <c r="CW22" s="29"/>
      <c r="CX22" s="36" t="s">
        <v>13</v>
      </c>
      <c r="CY22" s="145">
        <f>CY14+MONTH(1)</f>
        <v>5</v>
      </c>
      <c r="CZ22" s="146"/>
      <c r="DA22" s="146"/>
      <c r="DB22" s="146"/>
      <c r="DC22" s="146"/>
      <c r="DD22" s="146"/>
      <c r="DE22" s="146"/>
      <c r="DF22" s="146"/>
      <c r="DG22" s="146"/>
      <c r="DH22" s="146"/>
      <c r="DI22" s="146"/>
      <c r="DJ22" s="146"/>
      <c r="DK22" s="146"/>
      <c r="DL22" s="146"/>
      <c r="DM22" s="146"/>
      <c r="DN22" s="146"/>
      <c r="DO22" s="146"/>
      <c r="DP22" s="146"/>
      <c r="DQ22" s="146"/>
      <c r="DR22" s="146"/>
      <c r="DS22" s="146"/>
      <c r="DT22" s="146"/>
      <c r="DU22" s="146"/>
      <c r="DV22" s="146"/>
      <c r="DW22" s="146"/>
      <c r="DX22" s="146"/>
      <c r="DY22" s="146"/>
      <c r="DZ22" s="146"/>
      <c r="EA22" s="146"/>
      <c r="EB22" s="146"/>
      <c r="EC22" s="146"/>
      <c r="ED22" s="147">
        <f>CY22+1</f>
        <v>6</v>
      </c>
      <c r="EE22" s="148"/>
      <c r="EF22" s="148"/>
      <c r="EG22" s="148"/>
      <c r="EH22" s="148"/>
      <c r="EI22" s="148"/>
      <c r="EJ22" s="149"/>
      <c r="EK22" s="150" t="s">
        <v>14</v>
      </c>
      <c r="EL22" s="153" t="s">
        <v>15</v>
      </c>
      <c r="EN22" s="144" t="s">
        <v>16</v>
      </c>
      <c r="EO22" s="37" t="s">
        <v>17</v>
      </c>
      <c r="EP22" s="38">
        <f>IF(IF(MONTH([1]入力表!$E$6)=12,YEAR([1]入力表!$E$6)+1&amp;"01",YEAR([1]入力表!$E$6)&amp;TEXT(MONTH([1]入力表!$E$6)+1,"00"))&gt;YEAR($D22)&amp;TEXT(MONTH($D22),"00"),COUNTIF(CY26:EC26,"")+COUNTIF(CY26:EC26,"○"),"")</f>
        <v>20</v>
      </c>
      <c r="ER22" s="1"/>
      <c r="ES22" s="1"/>
      <c r="ET22" s="1"/>
      <c r="EU22" s="1"/>
      <c r="EV22" s="1"/>
      <c r="EW22" s="1"/>
    </row>
    <row r="23" spans="1:153" ht="19.5" thickBot="1">
      <c r="A23" s="34" t="str">
        <f t="shared" si="17"/>
        <v>対象期間</v>
      </c>
      <c r="C23" s="39" t="s">
        <v>18</v>
      </c>
      <c r="D23" s="40">
        <f>DATE($M$7,D22,1)</f>
        <v>45778</v>
      </c>
      <c r="E23" s="40">
        <f>D23+1</f>
        <v>45779</v>
      </c>
      <c r="F23" s="40">
        <f t="shared" ref="F23:AO23" si="19">E23+1</f>
        <v>45780</v>
      </c>
      <c r="G23" s="41">
        <f t="shared" si="19"/>
        <v>45781</v>
      </c>
      <c r="H23" s="41">
        <f t="shared" si="19"/>
        <v>45782</v>
      </c>
      <c r="I23" s="41">
        <f t="shared" si="19"/>
        <v>45783</v>
      </c>
      <c r="J23" s="41">
        <f t="shared" si="19"/>
        <v>45784</v>
      </c>
      <c r="K23" s="41">
        <f t="shared" si="19"/>
        <v>45785</v>
      </c>
      <c r="L23" s="41">
        <f t="shared" si="19"/>
        <v>45786</v>
      </c>
      <c r="M23" s="41">
        <f t="shared" si="19"/>
        <v>45787</v>
      </c>
      <c r="N23" s="41">
        <f t="shared" si="19"/>
        <v>45788</v>
      </c>
      <c r="O23" s="41">
        <f t="shared" si="19"/>
        <v>45789</v>
      </c>
      <c r="P23" s="41">
        <f t="shared" si="19"/>
        <v>45790</v>
      </c>
      <c r="Q23" s="41">
        <f t="shared" si="19"/>
        <v>45791</v>
      </c>
      <c r="R23" s="41">
        <f t="shared" si="19"/>
        <v>45792</v>
      </c>
      <c r="S23" s="41">
        <f t="shared" si="19"/>
        <v>45793</v>
      </c>
      <c r="T23" s="41">
        <f t="shared" si="19"/>
        <v>45794</v>
      </c>
      <c r="U23" s="41">
        <f t="shared" si="19"/>
        <v>45795</v>
      </c>
      <c r="V23" s="41">
        <f t="shared" si="19"/>
        <v>45796</v>
      </c>
      <c r="W23" s="41">
        <f t="shared" si="19"/>
        <v>45797</v>
      </c>
      <c r="X23" s="41">
        <f t="shared" si="19"/>
        <v>45798</v>
      </c>
      <c r="Y23" s="41">
        <f t="shared" si="19"/>
        <v>45799</v>
      </c>
      <c r="Z23" s="41">
        <f t="shared" si="19"/>
        <v>45800</v>
      </c>
      <c r="AA23" s="41">
        <f t="shared" si="19"/>
        <v>45801</v>
      </c>
      <c r="AB23" s="41">
        <f t="shared" si="19"/>
        <v>45802</v>
      </c>
      <c r="AC23" s="41">
        <f t="shared" si="19"/>
        <v>45803</v>
      </c>
      <c r="AD23" s="41">
        <f t="shared" si="19"/>
        <v>45804</v>
      </c>
      <c r="AE23" s="41">
        <f t="shared" si="19"/>
        <v>45805</v>
      </c>
      <c r="AF23" s="41">
        <f t="shared" si="19"/>
        <v>45806</v>
      </c>
      <c r="AG23" s="41">
        <f t="shared" si="19"/>
        <v>45807</v>
      </c>
      <c r="AH23" s="84">
        <f t="shared" si="19"/>
        <v>45808</v>
      </c>
      <c r="AI23" s="42">
        <f t="shared" si="19"/>
        <v>45809</v>
      </c>
      <c r="AJ23" s="42">
        <f t="shared" si="19"/>
        <v>45810</v>
      </c>
      <c r="AK23" s="42">
        <f t="shared" si="19"/>
        <v>45811</v>
      </c>
      <c r="AL23" s="42">
        <f t="shared" si="19"/>
        <v>45812</v>
      </c>
      <c r="AM23" s="42">
        <f t="shared" si="19"/>
        <v>45813</v>
      </c>
      <c r="AN23" s="42">
        <f t="shared" si="19"/>
        <v>45814</v>
      </c>
      <c r="AO23" s="42">
        <f t="shared" si="19"/>
        <v>45815</v>
      </c>
      <c r="AP23" s="151"/>
      <c r="AQ23" s="154"/>
      <c r="AS23" s="144"/>
      <c r="AT23" s="37" t="s">
        <v>19</v>
      </c>
      <c r="AU23" s="43">
        <f>IF(IF(MONTH([1]入力表!$E$6)=12,YEAR([1]入力表!$E$6)+1&amp;"01",YEAR([1]入力表!$E$6)&amp;TEXT(MONTH([1]入力表!$E$6)+1,"00"))&gt;YEAR($D22)&amp;TEXT(MONTH($D22),"00"),COUNTIF(D26:AH26,"○"),"")</f>
        <v>0</v>
      </c>
      <c r="AX23" s="1"/>
      <c r="AY23" s="1"/>
      <c r="AZ23" s="1"/>
      <c r="BB23" s="39" t="s">
        <v>18</v>
      </c>
      <c r="BC23" s="40">
        <f>DATE($M$7,BC22,1)</f>
        <v>45778</v>
      </c>
      <c r="BD23" s="40">
        <f>BC23+1</f>
        <v>45779</v>
      </c>
      <c r="BE23" s="40">
        <f t="shared" ref="BE23:CN23" si="20">BD23+1</f>
        <v>45780</v>
      </c>
      <c r="BF23" s="41">
        <f t="shared" si="20"/>
        <v>45781</v>
      </c>
      <c r="BG23" s="41">
        <f t="shared" si="20"/>
        <v>45782</v>
      </c>
      <c r="BH23" s="41">
        <f t="shared" si="20"/>
        <v>45783</v>
      </c>
      <c r="BI23" s="41">
        <f t="shared" si="20"/>
        <v>45784</v>
      </c>
      <c r="BJ23" s="41">
        <f t="shared" si="20"/>
        <v>45785</v>
      </c>
      <c r="BK23" s="41">
        <f t="shared" si="20"/>
        <v>45786</v>
      </c>
      <c r="BL23" s="41">
        <f t="shared" si="20"/>
        <v>45787</v>
      </c>
      <c r="BM23" s="41">
        <f t="shared" si="20"/>
        <v>45788</v>
      </c>
      <c r="BN23" s="41">
        <f t="shared" si="20"/>
        <v>45789</v>
      </c>
      <c r="BO23" s="41">
        <f t="shared" si="20"/>
        <v>45790</v>
      </c>
      <c r="BP23" s="41">
        <f t="shared" si="20"/>
        <v>45791</v>
      </c>
      <c r="BQ23" s="41">
        <f t="shared" si="20"/>
        <v>45792</v>
      </c>
      <c r="BR23" s="41">
        <f t="shared" si="20"/>
        <v>45793</v>
      </c>
      <c r="BS23" s="41">
        <f t="shared" si="20"/>
        <v>45794</v>
      </c>
      <c r="BT23" s="41">
        <f t="shared" si="20"/>
        <v>45795</v>
      </c>
      <c r="BU23" s="41">
        <f t="shared" si="20"/>
        <v>45796</v>
      </c>
      <c r="BV23" s="41">
        <f t="shared" si="20"/>
        <v>45797</v>
      </c>
      <c r="BW23" s="41">
        <f t="shared" si="20"/>
        <v>45798</v>
      </c>
      <c r="BX23" s="41">
        <f t="shared" si="20"/>
        <v>45799</v>
      </c>
      <c r="BY23" s="41">
        <f t="shared" si="20"/>
        <v>45800</v>
      </c>
      <c r="BZ23" s="41">
        <f t="shared" si="20"/>
        <v>45801</v>
      </c>
      <c r="CA23" s="41">
        <f t="shared" si="20"/>
        <v>45802</v>
      </c>
      <c r="CB23" s="41">
        <f t="shared" si="20"/>
        <v>45803</v>
      </c>
      <c r="CC23" s="41">
        <f t="shared" si="20"/>
        <v>45804</v>
      </c>
      <c r="CD23" s="41">
        <f t="shared" si="20"/>
        <v>45805</v>
      </c>
      <c r="CE23" s="41">
        <f t="shared" si="20"/>
        <v>45806</v>
      </c>
      <c r="CF23" s="41">
        <f t="shared" si="20"/>
        <v>45807</v>
      </c>
      <c r="CG23" s="84">
        <f t="shared" si="20"/>
        <v>45808</v>
      </c>
      <c r="CH23" s="42">
        <f t="shared" si="20"/>
        <v>45809</v>
      </c>
      <c r="CI23" s="42">
        <f t="shared" si="20"/>
        <v>45810</v>
      </c>
      <c r="CJ23" s="42">
        <f t="shared" si="20"/>
        <v>45811</v>
      </c>
      <c r="CK23" s="42">
        <f t="shared" si="20"/>
        <v>45812</v>
      </c>
      <c r="CL23" s="42">
        <f t="shared" si="20"/>
        <v>45813</v>
      </c>
      <c r="CM23" s="42">
        <f t="shared" si="20"/>
        <v>45814</v>
      </c>
      <c r="CN23" s="42">
        <f t="shared" si="20"/>
        <v>45815</v>
      </c>
      <c r="CO23" s="151"/>
      <c r="CP23" s="154"/>
      <c r="CR23" s="144"/>
      <c r="CS23" s="37" t="s">
        <v>19</v>
      </c>
      <c r="CT23" s="43">
        <f>IF(IF(MONTH([1]入力表!$E$6)=12,YEAR([1]入力表!$E$6)+1&amp;"01",YEAR([1]入力表!$E$6)&amp;TEXT(MONTH([1]入力表!$E$6)+1,"00"))&gt;YEAR($D22)&amp;TEXT(MONTH($D22),"00"),COUNTIF(BC26:CG26,"○"),"")</f>
        <v>5</v>
      </c>
      <c r="CV23" s="34" t="str">
        <f t="shared" si="18"/>
        <v>対象期間</v>
      </c>
      <c r="CX23" s="39" t="s">
        <v>18</v>
      </c>
      <c r="CY23" s="40">
        <f>DATE($M$7,CY22,1)</f>
        <v>45778</v>
      </c>
      <c r="CZ23" s="40">
        <f>CY23+1</f>
        <v>45779</v>
      </c>
      <c r="DA23" s="40">
        <f t="shared" ref="DA23:EJ23" si="21">CZ23+1</f>
        <v>45780</v>
      </c>
      <c r="DB23" s="41">
        <f t="shared" si="21"/>
        <v>45781</v>
      </c>
      <c r="DC23" s="41">
        <f t="shared" si="21"/>
        <v>45782</v>
      </c>
      <c r="DD23" s="41">
        <f t="shared" si="21"/>
        <v>45783</v>
      </c>
      <c r="DE23" s="41">
        <f t="shared" si="21"/>
        <v>45784</v>
      </c>
      <c r="DF23" s="41">
        <f t="shared" si="21"/>
        <v>45785</v>
      </c>
      <c r="DG23" s="41">
        <f t="shared" si="21"/>
        <v>45786</v>
      </c>
      <c r="DH23" s="41">
        <f t="shared" si="21"/>
        <v>45787</v>
      </c>
      <c r="DI23" s="41">
        <f t="shared" si="21"/>
        <v>45788</v>
      </c>
      <c r="DJ23" s="41">
        <f t="shared" si="21"/>
        <v>45789</v>
      </c>
      <c r="DK23" s="41">
        <f t="shared" si="21"/>
        <v>45790</v>
      </c>
      <c r="DL23" s="41">
        <f t="shared" si="21"/>
        <v>45791</v>
      </c>
      <c r="DM23" s="41">
        <f t="shared" si="21"/>
        <v>45792</v>
      </c>
      <c r="DN23" s="41">
        <f t="shared" si="21"/>
        <v>45793</v>
      </c>
      <c r="DO23" s="41">
        <f t="shared" si="21"/>
        <v>45794</v>
      </c>
      <c r="DP23" s="41">
        <f t="shared" si="21"/>
        <v>45795</v>
      </c>
      <c r="DQ23" s="41">
        <f t="shared" si="21"/>
        <v>45796</v>
      </c>
      <c r="DR23" s="41">
        <f t="shared" si="21"/>
        <v>45797</v>
      </c>
      <c r="DS23" s="41">
        <f t="shared" si="21"/>
        <v>45798</v>
      </c>
      <c r="DT23" s="41">
        <f t="shared" si="21"/>
        <v>45799</v>
      </c>
      <c r="DU23" s="41">
        <f t="shared" si="21"/>
        <v>45800</v>
      </c>
      <c r="DV23" s="41">
        <f t="shared" si="21"/>
        <v>45801</v>
      </c>
      <c r="DW23" s="41">
        <f t="shared" si="21"/>
        <v>45802</v>
      </c>
      <c r="DX23" s="41">
        <f t="shared" si="21"/>
        <v>45803</v>
      </c>
      <c r="DY23" s="41">
        <f t="shared" si="21"/>
        <v>45804</v>
      </c>
      <c r="DZ23" s="41">
        <f t="shared" si="21"/>
        <v>45805</v>
      </c>
      <c r="EA23" s="41">
        <f t="shared" si="21"/>
        <v>45806</v>
      </c>
      <c r="EB23" s="41">
        <f t="shared" si="21"/>
        <v>45807</v>
      </c>
      <c r="EC23" s="84">
        <f t="shared" si="21"/>
        <v>45808</v>
      </c>
      <c r="ED23" s="42">
        <f t="shared" si="21"/>
        <v>45809</v>
      </c>
      <c r="EE23" s="42">
        <f t="shared" si="21"/>
        <v>45810</v>
      </c>
      <c r="EF23" s="42">
        <f t="shared" si="21"/>
        <v>45811</v>
      </c>
      <c r="EG23" s="42">
        <f t="shared" si="21"/>
        <v>45812</v>
      </c>
      <c r="EH23" s="42">
        <f t="shared" si="21"/>
        <v>45813</v>
      </c>
      <c r="EI23" s="42">
        <f t="shared" si="21"/>
        <v>45814</v>
      </c>
      <c r="EJ23" s="42">
        <f t="shared" si="21"/>
        <v>45815</v>
      </c>
      <c r="EK23" s="151"/>
      <c r="EL23" s="154"/>
      <c r="EN23" s="144"/>
      <c r="EO23" s="37" t="s">
        <v>19</v>
      </c>
      <c r="EP23" s="43">
        <f>IF(IF(MONTH([1]入力表!$E$6)=12,YEAR([1]入力表!$E$6)+1&amp;"01",YEAR([1]入力表!$E$6)&amp;TEXT(MONTH([1]入力表!$E$6)+1,"00"))&gt;YEAR($D22)&amp;TEXT(MONTH($D22),"00"),COUNTIF(CY26:EC26,"○"),"")</f>
        <v>5</v>
      </c>
      <c r="ER23" s="1"/>
      <c r="ES23" s="1"/>
      <c r="ET23" s="1"/>
      <c r="EU23" s="1"/>
      <c r="EV23" s="1"/>
      <c r="EW23" s="1"/>
    </row>
    <row r="24" spans="1:153" ht="19.5" thickBot="1">
      <c r="A24" s="34" t="str">
        <f t="shared" si="17"/>
        <v>対象期間</v>
      </c>
      <c r="C24" s="39" t="s">
        <v>20</v>
      </c>
      <c r="D24" s="46" t="str">
        <f>TEXT(WEEKDAY(+D23),"aaa")</f>
        <v>木</v>
      </c>
      <c r="E24" s="46" t="str">
        <f>TEXT(WEEKDAY(+E23),"aaa")</f>
        <v>金</v>
      </c>
      <c r="F24" s="46" t="str">
        <f t="shared" ref="F24:AE24" si="22">TEXT(WEEKDAY(+F23),"aaa")</f>
        <v>土</v>
      </c>
      <c r="G24" s="47" t="str">
        <f t="shared" si="22"/>
        <v>日</v>
      </c>
      <c r="H24" s="47" t="str">
        <f t="shared" si="22"/>
        <v>月</v>
      </c>
      <c r="I24" s="47" t="str">
        <f t="shared" si="22"/>
        <v>火</v>
      </c>
      <c r="J24" s="47" t="str">
        <f t="shared" si="22"/>
        <v>水</v>
      </c>
      <c r="K24" s="47" t="str">
        <f t="shared" si="22"/>
        <v>木</v>
      </c>
      <c r="L24" s="47" t="str">
        <f t="shared" si="22"/>
        <v>金</v>
      </c>
      <c r="M24" s="47" t="str">
        <f t="shared" si="22"/>
        <v>土</v>
      </c>
      <c r="N24" s="47" t="str">
        <f t="shared" si="22"/>
        <v>日</v>
      </c>
      <c r="O24" s="47" t="str">
        <f t="shared" si="22"/>
        <v>月</v>
      </c>
      <c r="P24" s="47" t="str">
        <f t="shared" si="22"/>
        <v>火</v>
      </c>
      <c r="Q24" s="47" t="str">
        <f t="shared" si="22"/>
        <v>水</v>
      </c>
      <c r="R24" s="47" t="str">
        <f t="shared" si="22"/>
        <v>木</v>
      </c>
      <c r="S24" s="47" t="str">
        <f t="shared" si="22"/>
        <v>金</v>
      </c>
      <c r="T24" s="47" t="str">
        <f t="shared" si="22"/>
        <v>土</v>
      </c>
      <c r="U24" s="47" t="str">
        <f t="shared" si="22"/>
        <v>日</v>
      </c>
      <c r="V24" s="47" t="str">
        <f t="shared" si="22"/>
        <v>月</v>
      </c>
      <c r="W24" s="47" t="str">
        <f t="shared" si="22"/>
        <v>火</v>
      </c>
      <c r="X24" s="47" t="str">
        <f t="shared" si="22"/>
        <v>水</v>
      </c>
      <c r="Y24" s="47" t="str">
        <f t="shared" si="22"/>
        <v>木</v>
      </c>
      <c r="Z24" s="47" t="str">
        <f t="shared" si="22"/>
        <v>金</v>
      </c>
      <c r="AA24" s="47" t="str">
        <f t="shared" si="22"/>
        <v>土</v>
      </c>
      <c r="AB24" s="47" t="str">
        <f t="shared" si="22"/>
        <v>日</v>
      </c>
      <c r="AC24" s="47" t="str">
        <f t="shared" si="22"/>
        <v>月</v>
      </c>
      <c r="AD24" s="47" t="str">
        <f t="shared" si="22"/>
        <v>火</v>
      </c>
      <c r="AE24" s="47" t="str">
        <f t="shared" si="22"/>
        <v>水</v>
      </c>
      <c r="AF24" s="47" t="str">
        <f>IF(AF23="／","／",TEXT(WEEKDAY(+AF23),"aaa"))</f>
        <v>木</v>
      </c>
      <c r="AG24" s="47" t="str">
        <f t="shared" ref="AG24:AO24" si="23">IF(AG23="／","／",TEXT(WEEKDAY(+AG23),"aaa"))</f>
        <v>金</v>
      </c>
      <c r="AH24" s="85" t="str">
        <f t="shared" si="23"/>
        <v>土</v>
      </c>
      <c r="AI24" s="49" t="str">
        <f t="shared" si="23"/>
        <v>日</v>
      </c>
      <c r="AJ24" s="49" t="str">
        <f t="shared" si="23"/>
        <v>月</v>
      </c>
      <c r="AK24" s="49" t="str">
        <f t="shared" si="23"/>
        <v>火</v>
      </c>
      <c r="AL24" s="49" t="str">
        <f t="shared" si="23"/>
        <v>水</v>
      </c>
      <c r="AM24" s="49" t="str">
        <f t="shared" si="23"/>
        <v>木</v>
      </c>
      <c r="AN24" s="49" t="str">
        <f t="shared" si="23"/>
        <v>金</v>
      </c>
      <c r="AO24" s="49" t="str">
        <f t="shared" si="23"/>
        <v>土</v>
      </c>
      <c r="AP24" s="151"/>
      <c r="AQ24" s="154"/>
      <c r="AS24" s="144"/>
      <c r="AT24" s="37" t="s">
        <v>21</v>
      </c>
      <c r="AU24" s="50">
        <f>IFERROR(+AU23/AU22,"")</f>
        <v>0</v>
      </c>
      <c r="AV24" s="51" t="str">
        <f>IF(AU24="","",IF(AU24&gt;=0.285,"4週8休以上",IF(AU24&gt;=0.25,"4週7休以上4週8休未満",IF(AU24&gt;=0.214,"4週6休以上4週7休未満",IF(0.214&gt;AU24,"4週6休未満")))))</f>
        <v>4週6休未満</v>
      </c>
      <c r="AX24" s="1"/>
      <c r="AY24" s="1"/>
      <c r="AZ24" s="1"/>
      <c r="BB24" s="39" t="s">
        <v>20</v>
      </c>
      <c r="BC24" s="46" t="str">
        <f>TEXT(WEEKDAY(+BC23),"aaa")</f>
        <v>木</v>
      </c>
      <c r="BD24" s="46" t="str">
        <f>TEXT(WEEKDAY(+BD23),"aaa")</f>
        <v>金</v>
      </c>
      <c r="BE24" s="46" t="str">
        <f t="shared" ref="BE24:CD24" si="24">TEXT(WEEKDAY(+BE23),"aaa")</f>
        <v>土</v>
      </c>
      <c r="BF24" s="47" t="str">
        <f t="shared" si="24"/>
        <v>日</v>
      </c>
      <c r="BG24" s="47" t="str">
        <f t="shared" si="24"/>
        <v>月</v>
      </c>
      <c r="BH24" s="47" t="str">
        <f t="shared" si="24"/>
        <v>火</v>
      </c>
      <c r="BI24" s="47" t="str">
        <f t="shared" si="24"/>
        <v>水</v>
      </c>
      <c r="BJ24" s="47" t="str">
        <f t="shared" si="24"/>
        <v>木</v>
      </c>
      <c r="BK24" s="47" t="str">
        <f t="shared" si="24"/>
        <v>金</v>
      </c>
      <c r="BL24" s="47" t="str">
        <f t="shared" si="24"/>
        <v>土</v>
      </c>
      <c r="BM24" s="47" t="str">
        <f t="shared" si="24"/>
        <v>日</v>
      </c>
      <c r="BN24" s="47" t="str">
        <f t="shared" si="24"/>
        <v>月</v>
      </c>
      <c r="BO24" s="47" t="str">
        <f t="shared" si="24"/>
        <v>火</v>
      </c>
      <c r="BP24" s="47" t="str">
        <f t="shared" si="24"/>
        <v>水</v>
      </c>
      <c r="BQ24" s="47" t="str">
        <f t="shared" si="24"/>
        <v>木</v>
      </c>
      <c r="BR24" s="47" t="str">
        <f t="shared" si="24"/>
        <v>金</v>
      </c>
      <c r="BS24" s="47" t="str">
        <f t="shared" si="24"/>
        <v>土</v>
      </c>
      <c r="BT24" s="47" t="str">
        <f t="shared" si="24"/>
        <v>日</v>
      </c>
      <c r="BU24" s="47" t="str">
        <f t="shared" si="24"/>
        <v>月</v>
      </c>
      <c r="BV24" s="47" t="str">
        <f t="shared" si="24"/>
        <v>火</v>
      </c>
      <c r="BW24" s="47" t="str">
        <f t="shared" si="24"/>
        <v>水</v>
      </c>
      <c r="BX24" s="47" t="str">
        <f t="shared" si="24"/>
        <v>木</v>
      </c>
      <c r="BY24" s="47" t="str">
        <f t="shared" si="24"/>
        <v>金</v>
      </c>
      <c r="BZ24" s="47" t="str">
        <f t="shared" si="24"/>
        <v>土</v>
      </c>
      <c r="CA24" s="47" t="str">
        <f t="shared" si="24"/>
        <v>日</v>
      </c>
      <c r="CB24" s="47" t="str">
        <f t="shared" si="24"/>
        <v>月</v>
      </c>
      <c r="CC24" s="47" t="str">
        <f t="shared" si="24"/>
        <v>火</v>
      </c>
      <c r="CD24" s="47" t="str">
        <f t="shared" si="24"/>
        <v>水</v>
      </c>
      <c r="CE24" s="47" t="str">
        <f>IF(CE23="／","／",TEXT(WEEKDAY(+CE23),"aaa"))</f>
        <v>木</v>
      </c>
      <c r="CF24" s="47" t="str">
        <f t="shared" ref="CF24:CN24" si="25">IF(CF23="／","／",TEXT(WEEKDAY(+CF23),"aaa"))</f>
        <v>金</v>
      </c>
      <c r="CG24" s="85" t="str">
        <f t="shared" si="25"/>
        <v>土</v>
      </c>
      <c r="CH24" s="49" t="str">
        <f t="shared" si="25"/>
        <v>日</v>
      </c>
      <c r="CI24" s="49" t="str">
        <f t="shared" si="25"/>
        <v>月</v>
      </c>
      <c r="CJ24" s="49" t="str">
        <f t="shared" si="25"/>
        <v>火</v>
      </c>
      <c r="CK24" s="49" t="str">
        <f t="shared" si="25"/>
        <v>水</v>
      </c>
      <c r="CL24" s="49" t="str">
        <f t="shared" si="25"/>
        <v>木</v>
      </c>
      <c r="CM24" s="49" t="str">
        <f t="shared" si="25"/>
        <v>金</v>
      </c>
      <c r="CN24" s="49" t="str">
        <f t="shared" si="25"/>
        <v>土</v>
      </c>
      <c r="CO24" s="151"/>
      <c r="CP24" s="154"/>
      <c r="CR24" s="144"/>
      <c r="CS24" s="37" t="s">
        <v>21</v>
      </c>
      <c r="CT24" s="50">
        <f>IFERROR(+CT23/CT22,"")</f>
        <v>0.25</v>
      </c>
      <c r="CU24" s="51" t="str">
        <f>IF(CT24="","",IF(CT24&gt;=0.285,"4週8休以上",IF(CT24&gt;=0.25,"4週7休以上4週8休未満",IF(CT24&gt;=0.214,"4週6休以上4週7休未満",IF(0.214&gt;CT24,"4週6休未満")))))</f>
        <v>4週7休以上4週8休未満</v>
      </c>
      <c r="CV24" s="34" t="str">
        <f t="shared" si="18"/>
        <v>対象期間</v>
      </c>
      <c r="CX24" s="39" t="s">
        <v>20</v>
      </c>
      <c r="CY24" s="46" t="str">
        <f>TEXT(WEEKDAY(+CY23),"aaa")</f>
        <v>木</v>
      </c>
      <c r="CZ24" s="46" t="str">
        <f>TEXT(WEEKDAY(+CZ23),"aaa")</f>
        <v>金</v>
      </c>
      <c r="DA24" s="46" t="str">
        <f t="shared" ref="DA24:DZ24" si="26">TEXT(WEEKDAY(+DA23),"aaa")</f>
        <v>土</v>
      </c>
      <c r="DB24" s="47" t="str">
        <f t="shared" si="26"/>
        <v>日</v>
      </c>
      <c r="DC24" s="47" t="str">
        <f t="shared" si="26"/>
        <v>月</v>
      </c>
      <c r="DD24" s="47" t="str">
        <f t="shared" si="26"/>
        <v>火</v>
      </c>
      <c r="DE24" s="47" t="str">
        <f t="shared" si="26"/>
        <v>水</v>
      </c>
      <c r="DF24" s="47" t="str">
        <f t="shared" si="26"/>
        <v>木</v>
      </c>
      <c r="DG24" s="47" t="str">
        <f t="shared" si="26"/>
        <v>金</v>
      </c>
      <c r="DH24" s="47" t="str">
        <f t="shared" si="26"/>
        <v>土</v>
      </c>
      <c r="DI24" s="47" t="str">
        <f t="shared" si="26"/>
        <v>日</v>
      </c>
      <c r="DJ24" s="47" t="str">
        <f t="shared" si="26"/>
        <v>月</v>
      </c>
      <c r="DK24" s="47" t="str">
        <f t="shared" si="26"/>
        <v>火</v>
      </c>
      <c r="DL24" s="47" t="str">
        <f t="shared" si="26"/>
        <v>水</v>
      </c>
      <c r="DM24" s="47" t="str">
        <f t="shared" si="26"/>
        <v>木</v>
      </c>
      <c r="DN24" s="47" t="str">
        <f t="shared" si="26"/>
        <v>金</v>
      </c>
      <c r="DO24" s="47" t="str">
        <f t="shared" si="26"/>
        <v>土</v>
      </c>
      <c r="DP24" s="47" t="str">
        <f t="shared" si="26"/>
        <v>日</v>
      </c>
      <c r="DQ24" s="47" t="str">
        <f t="shared" si="26"/>
        <v>月</v>
      </c>
      <c r="DR24" s="47" t="str">
        <f t="shared" si="26"/>
        <v>火</v>
      </c>
      <c r="DS24" s="47" t="str">
        <f t="shared" si="26"/>
        <v>水</v>
      </c>
      <c r="DT24" s="47" t="str">
        <f t="shared" si="26"/>
        <v>木</v>
      </c>
      <c r="DU24" s="47" t="str">
        <f t="shared" si="26"/>
        <v>金</v>
      </c>
      <c r="DV24" s="47" t="str">
        <f t="shared" si="26"/>
        <v>土</v>
      </c>
      <c r="DW24" s="47" t="str">
        <f t="shared" si="26"/>
        <v>日</v>
      </c>
      <c r="DX24" s="47" t="str">
        <f t="shared" si="26"/>
        <v>月</v>
      </c>
      <c r="DY24" s="47" t="str">
        <f t="shared" si="26"/>
        <v>火</v>
      </c>
      <c r="DZ24" s="47" t="str">
        <f t="shared" si="26"/>
        <v>水</v>
      </c>
      <c r="EA24" s="47" t="str">
        <f>IF(EA23="／","／",TEXT(WEEKDAY(+EA23),"aaa"))</f>
        <v>木</v>
      </c>
      <c r="EB24" s="47" t="str">
        <f t="shared" ref="EB24:EJ24" si="27">IF(EB23="／","／",TEXT(WEEKDAY(+EB23),"aaa"))</f>
        <v>金</v>
      </c>
      <c r="EC24" s="85" t="str">
        <f t="shared" si="27"/>
        <v>土</v>
      </c>
      <c r="ED24" s="49" t="str">
        <f t="shared" si="27"/>
        <v>日</v>
      </c>
      <c r="EE24" s="49" t="str">
        <f t="shared" si="27"/>
        <v>月</v>
      </c>
      <c r="EF24" s="49" t="str">
        <f t="shared" si="27"/>
        <v>火</v>
      </c>
      <c r="EG24" s="49" t="str">
        <f t="shared" si="27"/>
        <v>水</v>
      </c>
      <c r="EH24" s="49" t="str">
        <f t="shared" si="27"/>
        <v>木</v>
      </c>
      <c r="EI24" s="49" t="str">
        <f t="shared" si="27"/>
        <v>金</v>
      </c>
      <c r="EJ24" s="49" t="str">
        <f t="shared" si="27"/>
        <v>土</v>
      </c>
      <c r="EK24" s="151"/>
      <c r="EL24" s="154"/>
      <c r="EN24" s="144"/>
      <c r="EO24" s="37" t="s">
        <v>21</v>
      </c>
      <c r="EP24" s="50">
        <f>IFERROR(+EP23/EP22,"")</f>
        <v>0.25</v>
      </c>
      <c r="EQ24" s="51" t="str">
        <f>IF(EP24="","",IF(EP24&gt;=0.285,"4週8休以上",IF(EP24&gt;=0.25,"4週7休以上4週8休未満",IF(EP24&gt;=0.214,"4週6休以上4週7休未満",IF(0.214&gt;EP24,"4週6休未満")))))</f>
        <v>4週7休以上4週8休未満</v>
      </c>
      <c r="ER24" s="1"/>
      <c r="ES24" s="1"/>
      <c r="ET24" s="1"/>
      <c r="EU24" s="1"/>
      <c r="EV24" s="1"/>
      <c r="EW24" s="1"/>
    </row>
    <row r="25" spans="1:153" s="53" customFormat="1" ht="60" customHeight="1">
      <c r="A25" s="34" t="str">
        <f t="shared" si="17"/>
        <v>対象期間</v>
      </c>
      <c r="C25" s="54" t="s">
        <v>22</v>
      </c>
      <c r="D25" s="56"/>
      <c r="E25" s="56"/>
      <c r="F25" s="56"/>
      <c r="G25" s="56"/>
      <c r="H25" s="56"/>
      <c r="I25" s="56"/>
      <c r="J25" s="56"/>
      <c r="K25" s="56"/>
      <c r="L25" s="57"/>
      <c r="M25" s="56"/>
      <c r="N25" s="56"/>
      <c r="O25" s="58"/>
      <c r="P25" s="56"/>
      <c r="Q25" s="56"/>
      <c r="R25" s="56"/>
      <c r="S25" s="56"/>
      <c r="T25" s="56"/>
      <c r="U25" s="56"/>
      <c r="V25" s="56"/>
      <c r="W25" s="56"/>
      <c r="X25" s="56"/>
      <c r="Y25" s="56"/>
      <c r="Z25" s="56"/>
      <c r="AA25" s="56"/>
      <c r="AB25" s="56"/>
      <c r="AC25" s="56"/>
      <c r="AD25" s="58"/>
      <c r="AE25" s="56"/>
      <c r="AF25" s="56"/>
      <c r="AG25" s="56"/>
      <c r="AH25" s="86"/>
      <c r="AI25" s="60"/>
      <c r="AJ25" s="60"/>
      <c r="AK25" s="60"/>
      <c r="AL25" s="60"/>
      <c r="AM25" s="60"/>
      <c r="AN25" s="60"/>
      <c r="AO25" s="60"/>
      <c r="AP25" s="152"/>
      <c r="AQ25" s="155"/>
      <c r="AS25" s="141" t="s">
        <v>23</v>
      </c>
      <c r="AT25" s="87" t="s">
        <v>17</v>
      </c>
      <c r="AU25" s="62">
        <f>IF(IF(MONTH([1]入力表!$E$6)=12,YEAR([1]入力表!$E$6)+1&amp;"01",YEAR([1]入力表!$E$6)&amp;TEXT(MONTH([1]入力表!$E$6)+1,"00"))&gt;YEAR($D22)&amp;TEXT(MONTH($D22),"00"),COUNTIF(D27:AH27,"")+COUNTIF(D27:AH27,"●"),"")</f>
        <v>31</v>
      </c>
      <c r="AV25" s="63"/>
      <c r="AX25" s="64"/>
      <c r="AY25" s="64"/>
      <c r="AZ25" s="64"/>
      <c r="BB25" s="54" t="s">
        <v>22</v>
      </c>
      <c r="BC25" s="56"/>
      <c r="BD25" s="56"/>
      <c r="BE25" s="56"/>
      <c r="BF25" s="56"/>
      <c r="BG25" s="56"/>
      <c r="BH25" s="56"/>
      <c r="BI25" s="56"/>
      <c r="BJ25" s="56"/>
      <c r="BK25" s="57"/>
      <c r="BL25" s="56"/>
      <c r="BM25" s="56"/>
      <c r="BN25" s="88" t="s">
        <v>27</v>
      </c>
      <c r="BO25" s="56"/>
      <c r="BP25" s="56"/>
      <c r="BQ25" s="56"/>
      <c r="BR25" s="56"/>
      <c r="BS25" s="56"/>
      <c r="BT25" s="56"/>
      <c r="BU25" s="56"/>
      <c r="BV25" s="56"/>
      <c r="BW25" s="56"/>
      <c r="BX25" s="56"/>
      <c r="BY25" s="56"/>
      <c r="BZ25" s="56"/>
      <c r="CA25" s="56"/>
      <c r="CB25" s="56"/>
      <c r="CC25" s="58"/>
      <c r="CD25" s="56"/>
      <c r="CE25" s="56"/>
      <c r="CF25" s="56"/>
      <c r="CG25" s="86"/>
      <c r="CH25" s="60"/>
      <c r="CI25" s="60"/>
      <c r="CJ25" s="60"/>
      <c r="CK25" s="60"/>
      <c r="CL25" s="60"/>
      <c r="CM25" s="60"/>
      <c r="CN25" s="60"/>
      <c r="CO25" s="152"/>
      <c r="CP25" s="155"/>
      <c r="CR25" s="141" t="s">
        <v>23</v>
      </c>
      <c r="CS25" s="87" t="s">
        <v>17</v>
      </c>
      <c r="CT25" s="62">
        <f>IF(IF(MONTH([1]入力表!$E$6)=12,YEAR([1]入力表!$E$6)+1&amp;"01",YEAR([1]入力表!$E$6)&amp;TEXT(MONTH([1]入力表!$E$6)+1,"00"))&gt;YEAR($D22)&amp;TEXT(MONTH($D22),"00"),COUNTIF(BC27:CG27,"")+COUNTIF(BC27:CG27,"●"),"")</f>
        <v>20</v>
      </c>
      <c r="CU25" s="63"/>
      <c r="CV25" s="34" t="str">
        <f t="shared" si="18"/>
        <v>対象期間</v>
      </c>
      <c r="CX25" s="54" t="s">
        <v>22</v>
      </c>
      <c r="CY25" s="56"/>
      <c r="CZ25" s="56"/>
      <c r="DA25" s="56"/>
      <c r="DB25" s="56"/>
      <c r="DC25" s="56"/>
      <c r="DD25" s="56"/>
      <c r="DE25" s="56"/>
      <c r="DF25" s="56"/>
      <c r="DG25" s="57"/>
      <c r="DH25" s="56"/>
      <c r="DI25" s="56"/>
      <c r="DJ25" s="88" t="s">
        <v>27</v>
      </c>
      <c r="DK25" s="56"/>
      <c r="DL25" s="56"/>
      <c r="DM25" s="56"/>
      <c r="DN25" s="56"/>
      <c r="DO25" s="56"/>
      <c r="DP25" s="56"/>
      <c r="DQ25" s="56"/>
      <c r="DR25" s="56"/>
      <c r="DS25" s="56"/>
      <c r="DT25" s="56"/>
      <c r="DU25" s="56"/>
      <c r="DV25" s="56"/>
      <c r="DW25" s="56"/>
      <c r="DX25" s="56"/>
      <c r="DY25" s="58"/>
      <c r="DZ25" s="56"/>
      <c r="EA25" s="56"/>
      <c r="EB25" s="56"/>
      <c r="EC25" s="86"/>
      <c r="ED25" s="60"/>
      <c r="EE25" s="60"/>
      <c r="EF25" s="60"/>
      <c r="EG25" s="60"/>
      <c r="EH25" s="60"/>
      <c r="EI25" s="60"/>
      <c r="EJ25" s="60"/>
      <c r="EK25" s="152"/>
      <c r="EL25" s="155"/>
      <c r="EN25" s="141" t="s">
        <v>23</v>
      </c>
      <c r="EO25" s="87" t="s">
        <v>17</v>
      </c>
      <c r="EP25" s="62">
        <f>IF(IF(MONTH([1]入力表!$E$6)=12,YEAR([1]入力表!$E$6)+1&amp;"01",YEAR([1]入力表!$E$6)&amp;TEXT(MONTH([1]入力表!$E$6)+1,"00"))&gt;YEAR($D22)&amp;TEXT(MONTH($D22),"00"),COUNTIF(CY27:EC27,"")+COUNTIF(CY27:EC27,"●"),"")</f>
        <v>20</v>
      </c>
      <c r="EQ25" s="63"/>
      <c r="ER25" s="64"/>
      <c r="ES25" s="64"/>
      <c r="ET25" s="64"/>
      <c r="EU25" s="64"/>
      <c r="EV25" s="64"/>
      <c r="EW25" s="64"/>
    </row>
    <row r="26" spans="1:153" s="28" customFormat="1" ht="19.5" thickBot="1">
      <c r="A26" s="34" t="str">
        <f t="shared" si="17"/>
        <v>対象期間</v>
      </c>
      <c r="C26" s="39" t="s">
        <v>16</v>
      </c>
      <c r="D26" s="47"/>
      <c r="E26" s="47"/>
      <c r="F26" s="47"/>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9"/>
      <c r="AJ26" s="49"/>
      <c r="AK26" s="49"/>
      <c r="AL26" s="49"/>
      <c r="AM26" s="49"/>
      <c r="AN26" s="49"/>
      <c r="AO26" s="49"/>
      <c r="AP26" s="89">
        <f>COUNTIF(D26:AH26,"○")</f>
        <v>0</v>
      </c>
      <c r="AQ26" s="90">
        <f>+AP26+AQ18</f>
        <v>0</v>
      </c>
      <c r="AS26" s="142"/>
      <c r="AT26" s="37" t="s">
        <v>19</v>
      </c>
      <c r="AU26" s="43">
        <f>IF(IF(MONTH([1]入力表!$E$6)=12,YEAR([1]入力表!$E$6)+1&amp;"01",YEAR([1]入力表!$E$6)&amp;TEXT(MONTH([1]入力表!$E$6)+1,"00"))&gt;YEAR($D22)&amp;TEXT(MONTH($D22),"00"),COUNTIF(D27:AH27,"●"),"")</f>
        <v>0</v>
      </c>
      <c r="AX26" s="68"/>
      <c r="AY26" s="68"/>
      <c r="AZ26" s="68"/>
      <c r="BB26" s="39" t="s">
        <v>16</v>
      </c>
      <c r="BC26" s="46" t="s">
        <v>24</v>
      </c>
      <c r="BD26" s="46" t="s">
        <v>24</v>
      </c>
      <c r="BE26" s="46" t="s">
        <v>24</v>
      </c>
      <c r="BF26" s="46" t="s">
        <v>24</v>
      </c>
      <c r="BG26" s="46" t="s">
        <v>24</v>
      </c>
      <c r="BH26" s="46" t="s">
        <v>24</v>
      </c>
      <c r="BI26" s="46" t="s">
        <v>24</v>
      </c>
      <c r="BJ26" s="46" t="s">
        <v>24</v>
      </c>
      <c r="BK26" s="46" t="s">
        <v>24</v>
      </c>
      <c r="BL26" s="46" t="s">
        <v>24</v>
      </c>
      <c r="BM26" s="46" t="s">
        <v>24</v>
      </c>
      <c r="BN26" s="47"/>
      <c r="BO26" s="47"/>
      <c r="BP26" s="47"/>
      <c r="BQ26" s="47"/>
      <c r="BR26" s="47"/>
      <c r="BS26" s="47" t="s">
        <v>28</v>
      </c>
      <c r="BT26" s="47" t="s">
        <v>28</v>
      </c>
      <c r="BU26" s="47"/>
      <c r="BV26" s="47"/>
      <c r="BW26" s="47"/>
      <c r="BX26" s="47"/>
      <c r="BY26" s="47"/>
      <c r="BZ26" s="47" t="s">
        <v>28</v>
      </c>
      <c r="CA26" s="47" t="s">
        <v>28</v>
      </c>
      <c r="CB26" s="47"/>
      <c r="CC26" s="47"/>
      <c r="CD26" s="47"/>
      <c r="CE26" s="47"/>
      <c r="CF26" s="47"/>
      <c r="CG26" s="47" t="s">
        <v>28</v>
      </c>
      <c r="CH26" s="49" t="s">
        <v>28</v>
      </c>
      <c r="CI26" s="49"/>
      <c r="CJ26" s="49"/>
      <c r="CK26" s="49"/>
      <c r="CL26" s="49"/>
      <c r="CM26" s="49"/>
      <c r="CN26" s="49" t="s">
        <v>28</v>
      </c>
      <c r="CO26" s="89">
        <f>COUNTIF(BC26:CG26,"○")</f>
        <v>5</v>
      </c>
      <c r="CP26" s="90">
        <f>+CO26+CP18</f>
        <v>5</v>
      </c>
      <c r="CR26" s="142"/>
      <c r="CS26" s="37" t="s">
        <v>19</v>
      </c>
      <c r="CT26" s="43">
        <f>IF(IF(MONTH([1]入力表!$E$6)=12,YEAR([1]入力表!$E$6)+1&amp;"01",YEAR([1]入力表!$E$6)&amp;TEXT(MONTH([1]入力表!$E$6)+1,"00"))&gt;YEAR($D22)&amp;TEXT(MONTH($D22),"00"),COUNTIF(BC27:CG27,"●"),"")</f>
        <v>0</v>
      </c>
      <c r="CV26" s="34" t="str">
        <f t="shared" si="18"/>
        <v>対象期間</v>
      </c>
      <c r="CX26" s="39" t="s">
        <v>16</v>
      </c>
      <c r="CY26" s="46" t="s">
        <v>24</v>
      </c>
      <c r="CZ26" s="46" t="s">
        <v>24</v>
      </c>
      <c r="DA26" s="46" t="s">
        <v>24</v>
      </c>
      <c r="DB26" s="46" t="s">
        <v>24</v>
      </c>
      <c r="DC26" s="46" t="s">
        <v>24</v>
      </c>
      <c r="DD26" s="46" t="s">
        <v>24</v>
      </c>
      <c r="DE26" s="46" t="s">
        <v>24</v>
      </c>
      <c r="DF26" s="46" t="s">
        <v>24</v>
      </c>
      <c r="DG26" s="46" t="s">
        <v>24</v>
      </c>
      <c r="DH26" s="46" t="s">
        <v>24</v>
      </c>
      <c r="DI26" s="46" t="s">
        <v>24</v>
      </c>
      <c r="DJ26" s="47"/>
      <c r="DK26" s="47"/>
      <c r="DL26" s="47"/>
      <c r="DM26" s="47"/>
      <c r="DN26" s="47"/>
      <c r="DO26" s="47" t="s">
        <v>28</v>
      </c>
      <c r="DP26" s="47" t="s">
        <v>28</v>
      </c>
      <c r="DQ26" s="47"/>
      <c r="DR26" s="47"/>
      <c r="DS26" s="47"/>
      <c r="DT26" s="47"/>
      <c r="DU26" s="47"/>
      <c r="DV26" s="47" t="s">
        <v>28</v>
      </c>
      <c r="DW26" s="47" t="s">
        <v>28</v>
      </c>
      <c r="DX26" s="47"/>
      <c r="DY26" s="47"/>
      <c r="DZ26" s="47"/>
      <c r="EA26" s="47"/>
      <c r="EB26" s="47"/>
      <c r="EC26" s="47" t="s">
        <v>28</v>
      </c>
      <c r="ED26" s="49" t="s">
        <v>28</v>
      </c>
      <c r="EE26" s="49"/>
      <c r="EF26" s="49"/>
      <c r="EG26" s="49"/>
      <c r="EH26" s="49"/>
      <c r="EI26" s="49"/>
      <c r="EJ26" s="49" t="s">
        <v>28</v>
      </c>
      <c r="EK26" s="89">
        <f>COUNTIF(CY26:EC26,"○")</f>
        <v>5</v>
      </c>
      <c r="EL26" s="90">
        <f>+EK26+EL18</f>
        <v>5</v>
      </c>
      <c r="EN26" s="142"/>
      <c r="EO26" s="37" t="s">
        <v>19</v>
      </c>
      <c r="EP26" s="43">
        <f>IF(IF(MONTH([1]入力表!$E$6)=12,YEAR([1]入力表!$E$6)+1&amp;"01",YEAR([1]入力表!$E$6)&amp;TEXT(MONTH([1]入力表!$E$6)+1,"00"))&gt;YEAR($D22)&amp;TEXT(MONTH($D22),"00"),COUNTIF(CY27:EC27,"●"),"")</f>
        <v>5</v>
      </c>
      <c r="ER26" s="68"/>
      <c r="ES26" s="68"/>
      <c r="ET26" s="68"/>
      <c r="EU26" s="68"/>
      <c r="EV26" s="68"/>
      <c r="EW26" s="68"/>
    </row>
    <row r="27" spans="1:153" s="28" customFormat="1" ht="19.5" thickBot="1">
      <c r="A27" s="34" t="str">
        <f t="shared" si="17"/>
        <v>対象期間</v>
      </c>
      <c r="C27" s="70" t="s">
        <v>23</v>
      </c>
      <c r="D27" s="71"/>
      <c r="E27" s="71"/>
      <c r="F27" s="71"/>
      <c r="G27" s="71"/>
      <c r="H27" s="71"/>
      <c r="I27" s="71"/>
      <c r="J27" s="71"/>
      <c r="K27" s="71"/>
      <c r="L27" s="71"/>
      <c r="M27" s="71"/>
      <c r="N27" s="71"/>
      <c r="O27" s="71"/>
      <c r="P27" s="71"/>
      <c r="Q27" s="71"/>
      <c r="R27" s="71"/>
      <c r="S27" s="71"/>
      <c r="T27" s="71"/>
      <c r="U27" s="71"/>
      <c r="V27" s="71"/>
      <c r="W27" s="71"/>
      <c r="X27" s="71"/>
      <c r="Y27" s="71"/>
      <c r="Z27" s="71"/>
      <c r="AA27" s="71"/>
      <c r="AB27" s="71"/>
      <c r="AC27" s="71"/>
      <c r="AD27" s="71"/>
      <c r="AE27" s="71"/>
      <c r="AF27" s="71"/>
      <c r="AG27" s="71"/>
      <c r="AH27" s="71"/>
      <c r="AI27" s="73"/>
      <c r="AJ27" s="73"/>
      <c r="AK27" s="73"/>
      <c r="AL27" s="73"/>
      <c r="AM27" s="73"/>
      <c r="AN27" s="73"/>
      <c r="AO27" s="73"/>
      <c r="AP27" s="91">
        <f>COUNTIF(D27:AH27,"●")</f>
        <v>0</v>
      </c>
      <c r="AQ27" s="92">
        <f>+AP27+AQ19</f>
        <v>0</v>
      </c>
      <c r="AS27" s="142"/>
      <c r="AT27" s="37" t="s">
        <v>21</v>
      </c>
      <c r="AU27" s="50">
        <f>IFERROR(+AU26/AU25,"")</f>
        <v>0</v>
      </c>
      <c r="AV27" s="51" t="str">
        <f>IF(AU27="","",IF(AU27&gt;=0.285,"4週8休以上",IF(AU27&gt;=0.25,"4週7休以上4週8休未満",IF(AU27&gt;=0.214,"4週6休以上4週7休未満",IF(0.214&gt;AU27,"4週6休未満")))))</f>
        <v>4週6休未満</v>
      </c>
      <c r="AX27" s="68"/>
      <c r="AY27" s="68"/>
      <c r="AZ27" s="68"/>
      <c r="BB27" s="70" t="s">
        <v>23</v>
      </c>
      <c r="BC27" s="71" t="s">
        <v>24</v>
      </c>
      <c r="BD27" s="71" t="s">
        <v>24</v>
      </c>
      <c r="BE27" s="71" t="s">
        <v>24</v>
      </c>
      <c r="BF27" s="71" t="s">
        <v>24</v>
      </c>
      <c r="BG27" s="71" t="s">
        <v>24</v>
      </c>
      <c r="BH27" s="71" t="s">
        <v>24</v>
      </c>
      <c r="BI27" s="71" t="s">
        <v>24</v>
      </c>
      <c r="BJ27" s="71" t="s">
        <v>24</v>
      </c>
      <c r="BK27" s="71" t="s">
        <v>24</v>
      </c>
      <c r="BL27" s="71" t="s">
        <v>24</v>
      </c>
      <c r="BM27" s="71" t="s">
        <v>24</v>
      </c>
      <c r="BN27" s="71"/>
      <c r="BO27" s="71"/>
      <c r="BP27" s="71"/>
      <c r="BQ27" s="71"/>
      <c r="BR27" s="71"/>
      <c r="BS27" s="71"/>
      <c r="BT27" s="71"/>
      <c r="BU27" s="71"/>
      <c r="BV27" s="71"/>
      <c r="BW27" s="71"/>
      <c r="BX27" s="71"/>
      <c r="BY27" s="71"/>
      <c r="BZ27" s="71"/>
      <c r="CA27" s="71"/>
      <c r="CB27" s="71"/>
      <c r="CC27" s="71"/>
      <c r="CD27" s="71"/>
      <c r="CE27" s="71"/>
      <c r="CF27" s="71"/>
      <c r="CG27" s="71"/>
      <c r="CH27" s="73"/>
      <c r="CI27" s="73"/>
      <c r="CJ27" s="73"/>
      <c r="CK27" s="73"/>
      <c r="CL27" s="73"/>
      <c r="CM27" s="73"/>
      <c r="CN27" s="73"/>
      <c r="CO27" s="91">
        <f>COUNTIF(BC27:CG27,"●")</f>
        <v>0</v>
      </c>
      <c r="CP27" s="92">
        <f>+CO27+CP19</f>
        <v>0</v>
      </c>
      <c r="CR27" s="142"/>
      <c r="CS27" s="37" t="s">
        <v>21</v>
      </c>
      <c r="CT27" s="50">
        <f>IFERROR(+CT26/CT25,"")</f>
        <v>0</v>
      </c>
      <c r="CU27" s="51" t="str">
        <f>IF(CT27="","",IF(CT27&gt;=0.285,"4週8休以上",IF(CT27&gt;=0.25,"4週7休以上4週8休未満",IF(CT27&gt;=0.214,"4週6休以上4週7休未満",IF(0.214&gt;CT27,"4週6休未満")))))</f>
        <v>4週6休未満</v>
      </c>
      <c r="CV27" s="34" t="str">
        <f t="shared" si="18"/>
        <v>対象期間</v>
      </c>
      <c r="CX27" s="70" t="s">
        <v>23</v>
      </c>
      <c r="CY27" s="71" t="s">
        <v>24</v>
      </c>
      <c r="CZ27" s="71" t="s">
        <v>24</v>
      </c>
      <c r="DA27" s="71" t="s">
        <v>24</v>
      </c>
      <c r="DB27" s="71" t="s">
        <v>24</v>
      </c>
      <c r="DC27" s="71" t="s">
        <v>24</v>
      </c>
      <c r="DD27" s="71" t="s">
        <v>24</v>
      </c>
      <c r="DE27" s="71" t="s">
        <v>24</v>
      </c>
      <c r="DF27" s="71" t="s">
        <v>24</v>
      </c>
      <c r="DG27" s="71" t="s">
        <v>24</v>
      </c>
      <c r="DH27" s="71" t="s">
        <v>24</v>
      </c>
      <c r="DI27" s="71" t="s">
        <v>24</v>
      </c>
      <c r="DJ27" s="71"/>
      <c r="DK27" s="71"/>
      <c r="DL27" s="71"/>
      <c r="DM27" s="71"/>
      <c r="DN27" s="71"/>
      <c r="DO27" s="71" t="s">
        <v>29</v>
      </c>
      <c r="DP27" s="71" t="s">
        <v>29</v>
      </c>
      <c r="DQ27" s="71"/>
      <c r="DR27" s="71"/>
      <c r="DS27" s="71"/>
      <c r="DT27" s="71" t="s">
        <v>29</v>
      </c>
      <c r="DU27" s="71"/>
      <c r="DV27" s="71"/>
      <c r="DW27" s="71" t="s">
        <v>29</v>
      </c>
      <c r="DX27" s="71"/>
      <c r="DY27" s="71"/>
      <c r="DZ27" s="71"/>
      <c r="EA27" s="71"/>
      <c r="EB27" s="71"/>
      <c r="EC27" s="71" t="s">
        <v>29</v>
      </c>
      <c r="ED27" s="73" t="s">
        <v>29</v>
      </c>
      <c r="EE27" s="73"/>
      <c r="EF27" s="73"/>
      <c r="EG27" s="73"/>
      <c r="EH27" s="73"/>
      <c r="EI27" s="73"/>
      <c r="EJ27" s="73" t="s">
        <v>29</v>
      </c>
      <c r="EK27" s="91">
        <f>COUNTIF(CY27:EC27,"●")</f>
        <v>5</v>
      </c>
      <c r="EL27" s="92">
        <f>+EK27+EL19</f>
        <v>5</v>
      </c>
      <c r="EN27" s="142"/>
      <c r="EO27" s="37" t="s">
        <v>21</v>
      </c>
      <c r="EP27" s="50">
        <f>IFERROR(+EP26/EP25,"")</f>
        <v>0.25</v>
      </c>
      <c r="EQ27" s="51" t="str">
        <f>IF(EP27="","",IF(EP27&gt;=0.285,"4週8休以上",IF(EP27&gt;=0.25,"4週7休以上4週8休未満",IF(EP27&gt;=0.214,"4週6休以上4週7休未満",IF(0.214&gt;EP27,"4週6休未満")))))</f>
        <v>4週7休以上4週8休未満</v>
      </c>
      <c r="ER27" s="68"/>
      <c r="ES27" s="68"/>
      <c r="ET27" s="68"/>
      <c r="EU27" s="68"/>
      <c r="EV27" s="68"/>
      <c r="EW27" s="68"/>
    </row>
    <row r="28" spans="1:153" s="28" customFormat="1" ht="19.5" thickBot="1">
      <c r="A28" s="34"/>
      <c r="C28" s="77" t="s">
        <v>25</v>
      </c>
      <c r="D28" s="137"/>
      <c r="E28" s="138"/>
      <c r="F28" s="138"/>
      <c r="G28" s="139"/>
      <c r="H28" s="137" t="str">
        <f>IF(COUNTIF(H27:N27,"")&gt;=7,"",IF(COUNTIF(H27:N27,"●")&gt;=2,"OK","OUT"))</f>
        <v/>
      </c>
      <c r="I28" s="138"/>
      <c r="J28" s="138"/>
      <c r="K28" s="138"/>
      <c r="L28" s="138"/>
      <c r="M28" s="138"/>
      <c r="N28" s="139"/>
      <c r="O28" s="137" t="str">
        <f>IF(COUNTIF(O27:U27,"")&gt;=7,"",IF(COUNTIF(O27:U27,"●")&gt;=2,"OK","OUT"))</f>
        <v/>
      </c>
      <c r="P28" s="138"/>
      <c r="Q28" s="138"/>
      <c r="R28" s="138"/>
      <c r="S28" s="138"/>
      <c r="T28" s="138"/>
      <c r="U28" s="139"/>
      <c r="V28" s="137" t="str">
        <f>IF(COUNTIF(V27:AB27,"")&gt;=7,"",IF(COUNTIF(V27:AB27,"●")&gt;=2,"OK","OUT"))</f>
        <v/>
      </c>
      <c r="W28" s="138"/>
      <c r="X28" s="138"/>
      <c r="Y28" s="138"/>
      <c r="Z28" s="138"/>
      <c r="AA28" s="138"/>
      <c r="AB28" s="139"/>
      <c r="AC28" s="137" t="str">
        <f>IF(COUNTIF(AC27:AI27,"")&gt;=7,"",IF(COUNTIF(AC27:AI27,"●")&gt;=2,"OK","OUT"))</f>
        <v/>
      </c>
      <c r="AD28" s="138"/>
      <c r="AE28" s="138"/>
      <c r="AF28" s="138"/>
      <c r="AG28" s="138"/>
      <c r="AH28" s="138"/>
      <c r="AI28" s="139"/>
      <c r="AJ28" s="137"/>
      <c r="AK28" s="138"/>
      <c r="AL28" s="138"/>
      <c r="AM28" s="138"/>
      <c r="AN28" s="138"/>
      <c r="AO28" s="159"/>
      <c r="AP28" s="83"/>
      <c r="AQ28" s="79"/>
      <c r="AS28" s="143"/>
      <c r="AT28" s="80" t="s">
        <v>26</v>
      </c>
      <c r="AU28" s="81" t="str">
        <f>IF(COUNTIF(D28:AO28,"OUT")&gt;=1,"OUT","OK")</f>
        <v>OK</v>
      </c>
      <c r="AV28" s="82"/>
      <c r="AX28" s="68"/>
      <c r="AY28" s="68"/>
      <c r="AZ28" s="68"/>
      <c r="BB28" s="77" t="s">
        <v>25</v>
      </c>
      <c r="BC28" s="137"/>
      <c r="BD28" s="138"/>
      <c r="BE28" s="138"/>
      <c r="BF28" s="139"/>
      <c r="BG28" s="137" t="str">
        <f>IF(COUNTIF(BG27:BM27,"")&gt;=7,"",IF(COUNTIF(BG27:BM27,"●")&gt;=2,"OK","OUT"))</f>
        <v>OUT</v>
      </c>
      <c r="BH28" s="138"/>
      <c r="BI28" s="138"/>
      <c r="BJ28" s="138"/>
      <c r="BK28" s="138"/>
      <c r="BL28" s="138"/>
      <c r="BM28" s="139"/>
      <c r="BN28" s="137" t="str">
        <f>IF(COUNTIF(BN27:BT27,"")&gt;=7,"",IF(COUNTIF(BN27:BT27,"●")&gt;=2,"OK","OUT"))</f>
        <v/>
      </c>
      <c r="BO28" s="138"/>
      <c r="BP28" s="138"/>
      <c r="BQ28" s="138"/>
      <c r="BR28" s="138"/>
      <c r="BS28" s="138"/>
      <c r="BT28" s="139"/>
      <c r="BU28" s="137" t="str">
        <f>IF(COUNTIF(BU27:CA27,"")&gt;=7,"",IF(COUNTIF(BU27:CA27,"●")&gt;=2,"OK","OUT"))</f>
        <v/>
      </c>
      <c r="BV28" s="138"/>
      <c r="BW28" s="138"/>
      <c r="BX28" s="138"/>
      <c r="BY28" s="138"/>
      <c r="BZ28" s="138"/>
      <c r="CA28" s="139"/>
      <c r="CB28" s="137" t="str">
        <f>IF(COUNTIF(CB27:CH27,"")&gt;=7,"",IF(COUNTIF(CB27:CH27,"●")&gt;=2,"OK","OUT"))</f>
        <v/>
      </c>
      <c r="CC28" s="138"/>
      <c r="CD28" s="138"/>
      <c r="CE28" s="138"/>
      <c r="CF28" s="138"/>
      <c r="CG28" s="138"/>
      <c r="CH28" s="139"/>
      <c r="CI28" s="137"/>
      <c r="CJ28" s="138"/>
      <c r="CK28" s="138"/>
      <c r="CL28" s="138"/>
      <c r="CM28" s="138"/>
      <c r="CN28" s="159"/>
      <c r="CO28" s="83"/>
      <c r="CP28" s="79"/>
      <c r="CR28" s="143"/>
      <c r="CS28" s="80" t="s">
        <v>26</v>
      </c>
      <c r="CT28" s="81" t="str">
        <f>IF(COUNTIF(BC28:CN28,"OUT")&gt;=1,"OUT","OK")</f>
        <v>OUT</v>
      </c>
      <c r="CU28" s="82"/>
      <c r="CV28" s="34"/>
      <c r="CX28" s="77" t="s">
        <v>25</v>
      </c>
      <c r="CY28" s="137"/>
      <c r="CZ28" s="138"/>
      <c r="DA28" s="138"/>
      <c r="DB28" s="139"/>
      <c r="DC28" s="137" t="str">
        <f>IF(COUNTIF(DC27:DI27,"")&gt;=7,"",IF(COUNTIF(DC27:DI27,"●")&gt;=2,"OK","OUT"))</f>
        <v>OUT</v>
      </c>
      <c r="DD28" s="138"/>
      <c r="DE28" s="138"/>
      <c r="DF28" s="138"/>
      <c r="DG28" s="138"/>
      <c r="DH28" s="138"/>
      <c r="DI28" s="139"/>
      <c r="DJ28" s="137" t="str">
        <f>IF(COUNTIF(DJ27:DP27,"")&gt;=7,"",IF(COUNTIF(DJ27:DP27,"●")&gt;=2,"OK","OUT"))</f>
        <v>OK</v>
      </c>
      <c r="DK28" s="138"/>
      <c r="DL28" s="138"/>
      <c r="DM28" s="138"/>
      <c r="DN28" s="138"/>
      <c r="DO28" s="138"/>
      <c r="DP28" s="139"/>
      <c r="DQ28" s="137" t="str">
        <f>IF(COUNTIF(DQ27:DW27,"")&gt;=7,"",IF(COUNTIF(DQ27:DW27,"●")&gt;=2,"OK","OUT"))</f>
        <v>OK</v>
      </c>
      <c r="DR28" s="138"/>
      <c r="DS28" s="138"/>
      <c r="DT28" s="138"/>
      <c r="DU28" s="138"/>
      <c r="DV28" s="138"/>
      <c r="DW28" s="139"/>
      <c r="DX28" s="137" t="str">
        <f>IF(COUNTIF(DX27:ED27,"")&gt;=7,"",IF(COUNTIF(DX27:ED27,"●")&gt;=2,"OK","OUT"))</f>
        <v>OK</v>
      </c>
      <c r="DY28" s="138"/>
      <c r="DZ28" s="138"/>
      <c r="EA28" s="138"/>
      <c r="EB28" s="138"/>
      <c r="EC28" s="138"/>
      <c r="ED28" s="139"/>
      <c r="EE28" s="137"/>
      <c r="EF28" s="138"/>
      <c r="EG28" s="138"/>
      <c r="EH28" s="138"/>
      <c r="EI28" s="138"/>
      <c r="EJ28" s="159"/>
      <c r="EK28" s="83"/>
      <c r="EL28" s="79"/>
      <c r="EN28" s="143"/>
      <c r="EO28" s="80" t="s">
        <v>26</v>
      </c>
      <c r="EP28" s="81" t="str">
        <f>IF(COUNTIF(CY28:EJ28,"OUT")&gt;=1,"OUT","OK")</f>
        <v>OUT</v>
      </c>
      <c r="EQ28" s="82"/>
      <c r="ER28" s="68"/>
      <c r="ES28" s="68"/>
      <c r="ET28" s="68"/>
      <c r="EU28" s="68"/>
      <c r="EV28" s="68"/>
      <c r="EW28" s="68"/>
    </row>
    <row r="29" spans="1:153" ht="19.5" thickBot="1">
      <c r="A29" s="34" t="str">
        <f t="shared" si="17"/>
        <v>対象期間</v>
      </c>
      <c r="AX29" s="1"/>
      <c r="AY29" s="1"/>
      <c r="AZ29" s="1"/>
      <c r="CV29" s="34" t="str">
        <f t="shared" si="18"/>
        <v>対象期間</v>
      </c>
      <c r="ER29" s="1"/>
      <c r="ES29" s="1"/>
      <c r="ET29" s="1"/>
      <c r="EU29" s="1"/>
      <c r="EV29" s="1"/>
      <c r="EW29" s="1"/>
    </row>
    <row r="30" spans="1:153" ht="13.5" customHeight="1">
      <c r="A30" s="34" t="str">
        <f t="shared" ref="A30:A37" si="28">IF($AU$30="","","対象期間")</f>
        <v>対象期間</v>
      </c>
      <c r="C30" s="36" t="s">
        <v>13</v>
      </c>
      <c r="D30" s="145">
        <f>D22+MONTH(1)</f>
        <v>6</v>
      </c>
      <c r="E30" s="146"/>
      <c r="F30" s="146"/>
      <c r="G30" s="146"/>
      <c r="H30" s="146"/>
      <c r="I30" s="146"/>
      <c r="J30" s="146"/>
      <c r="K30" s="146"/>
      <c r="L30" s="146"/>
      <c r="M30" s="146"/>
      <c r="N30" s="146"/>
      <c r="O30" s="146"/>
      <c r="P30" s="146"/>
      <c r="Q30" s="146"/>
      <c r="R30" s="146"/>
      <c r="S30" s="146"/>
      <c r="T30" s="146"/>
      <c r="U30" s="146"/>
      <c r="V30" s="146"/>
      <c r="W30" s="146"/>
      <c r="X30" s="146"/>
      <c r="Y30" s="146"/>
      <c r="Z30" s="146"/>
      <c r="AA30" s="146"/>
      <c r="AB30" s="146"/>
      <c r="AC30" s="146"/>
      <c r="AD30" s="146"/>
      <c r="AE30" s="146"/>
      <c r="AF30" s="146"/>
      <c r="AG30" s="146"/>
      <c r="AH30" s="147">
        <f>D30+1</f>
        <v>7</v>
      </c>
      <c r="AI30" s="148"/>
      <c r="AJ30" s="148"/>
      <c r="AK30" s="148"/>
      <c r="AL30" s="148"/>
      <c r="AM30" s="148"/>
      <c r="AN30" s="148"/>
      <c r="AO30" s="149"/>
      <c r="AP30" s="150" t="s">
        <v>14</v>
      </c>
      <c r="AQ30" s="153" t="s">
        <v>15</v>
      </c>
      <c r="AS30" s="144" t="s">
        <v>16</v>
      </c>
      <c r="AT30" s="37" t="s">
        <v>17</v>
      </c>
      <c r="AU30" s="38">
        <f>IF(IF(MONTH([1]入力表!$E$6)=12,YEAR([1]入力表!$E$6)+1&amp;"01",YEAR([1]入力表!$E$6)&amp;TEXT(MONTH([1]入力表!$E$6)+1,"00"))&gt;YEAR($D30)&amp;TEXT(MONTH($D30),"00"),COUNTIF(D34:AH34,"")+COUNTIF(D34:AH34,"○"),"")</f>
        <v>31</v>
      </c>
      <c r="AX30" s="1"/>
      <c r="AY30" s="1"/>
      <c r="AZ30" s="1"/>
      <c r="BB30" s="36" t="s">
        <v>13</v>
      </c>
      <c r="BC30" s="145">
        <f>BC22+MONTH(1)</f>
        <v>6</v>
      </c>
      <c r="BD30" s="146"/>
      <c r="BE30" s="146"/>
      <c r="BF30" s="146"/>
      <c r="BG30" s="146"/>
      <c r="BH30" s="146"/>
      <c r="BI30" s="146"/>
      <c r="BJ30" s="146"/>
      <c r="BK30" s="146"/>
      <c r="BL30" s="146"/>
      <c r="BM30" s="146"/>
      <c r="BN30" s="146"/>
      <c r="BO30" s="146"/>
      <c r="BP30" s="146"/>
      <c r="BQ30" s="146"/>
      <c r="BR30" s="146"/>
      <c r="BS30" s="146"/>
      <c r="BT30" s="146"/>
      <c r="BU30" s="146"/>
      <c r="BV30" s="146"/>
      <c r="BW30" s="146"/>
      <c r="BX30" s="146"/>
      <c r="BY30" s="146"/>
      <c r="BZ30" s="146"/>
      <c r="CA30" s="146"/>
      <c r="CB30" s="146"/>
      <c r="CC30" s="146"/>
      <c r="CD30" s="146"/>
      <c r="CE30" s="146"/>
      <c r="CF30" s="146"/>
      <c r="CG30" s="147">
        <f>BC30+1</f>
        <v>7</v>
      </c>
      <c r="CH30" s="148"/>
      <c r="CI30" s="148"/>
      <c r="CJ30" s="148"/>
      <c r="CK30" s="148"/>
      <c r="CL30" s="148"/>
      <c r="CM30" s="148"/>
      <c r="CN30" s="149"/>
      <c r="CO30" s="150" t="s">
        <v>14</v>
      </c>
      <c r="CP30" s="153" t="s">
        <v>15</v>
      </c>
      <c r="CR30" s="144" t="s">
        <v>16</v>
      </c>
      <c r="CS30" s="37" t="s">
        <v>17</v>
      </c>
      <c r="CT30" s="38">
        <f>IF(IF(MONTH([1]入力表!$E$6)=12,YEAR([1]入力表!$E$6)+1&amp;"01",YEAR([1]入力表!$E$6)&amp;TEXT(MONTH([1]入力表!$E$6)+1,"00"))&gt;YEAR($D30)&amp;TEXT(MONTH($D30),"00"),COUNTIF(BC34:CG34,"")+COUNTIF(BC34:CG34,"○"),"")</f>
        <v>31</v>
      </c>
      <c r="CV30" s="34" t="str">
        <f t="shared" ref="CV30:CV37" si="29">IF($AU$30="","","対象期間")</f>
        <v>対象期間</v>
      </c>
      <c r="CX30" s="36" t="s">
        <v>13</v>
      </c>
      <c r="CY30" s="145">
        <f>CY22+MONTH(1)</f>
        <v>6</v>
      </c>
      <c r="CZ30" s="146"/>
      <c r="DA30" s="146"/>
      <c r="DB30" s="146"/>
      <c r="DC30" s="146"/>
      <c r="DD30" s="146"/>
      <c r="DE30" s="146"/>
      <c r="DF30" s="146"/>
      <c r="DG30" s="146"/>
      <c r="DH30" s="146"/>
      <c r="DI30" s="146"/>
      <c r="DJ30" s="146"/>
      <c r="DK30" s="146"/>
      <c r="DL30" s="146"/>
      <c r="DM30" s="146"/>
      <c r="DN30" s="146"/>
      <c r="DO30" s="146"/>
      <c r="DP30" s="146"/>
      <c r="DQ30" s="146"/>
      <c r="DR30" s="146"/>
      <c r="DS30" s="146"/>
      <c r="DT30" s="146"/>
      <c r="DU30" s="146"/>
      <c r="DV30" s="146"/>
      <c r="DW30" s="146"/>
      <c r="DX30" s="146"/>
      <c r="DY30" s="146"/>
      <c r="DZ30" s="146"/>
      <c r="EA30" s="146"/>
      <c r="EB30" s="146"/>
      <c r="EC30" s="147">
        <f>CY30+1</f>
        <v>7</v>
      </c>
      <c r="ED30" s="148"/>
      <c r="EE30" s="148"/>
      <c r="EF30" s="148"/>
      <c r="EG30" s="148"/>
      <c r="EH30" s="148"/>
      <c r="EI30" s="148"/>
      <c r="EJ30" s="149"/>
      <c r="EK30" s="150" t="s">
        <v>14</v>
      </c>
      <c r="EL30" s="153" t="s">
        <v>15</v>
      </c>
      <c r="EN30" s="144" t="s">
        <v>16</v>
      </c>
      <c r="EO30" s="37" t="s">
        <v>17</v>
      </c>
      <c r="EP30" s="38">
        <f>IF(IF(MONTH([1]入力表!$E$6)=12,YEAR([1]入力表!$E$6)+1&amp;"01",YEAR([1]入力表!$E$6)&amp;TEXT(MONTH([1]入力表!$E$6)+1,"00"))&gt;YEAR($D30)&amp;TEXT(MONTH($D30),"00"),COUNTIF(CY34:EC34,"")+COUNTIF(CY34:EC34,"○"),"")</f>
        <v>31</v>
      </c>
      <c r="ER30" s="1"/>
      <c r="ES30" s="1"/>
      <c r="ET30" s="1"/>
      <c r="EU30" s="1"/>
      <c r="EV30" s="1"/>
      <c r="EW30" s="1"/>
    </row>
    <row r="31" spans="1:153" ht="19.5" thickBot="1">
      <c r="A31" s="34" t="str">
        <f t="shared" si="28"/>
        <v>対象期間</v>
      </c>
      <c r="C31" s="39" t="s">
        <v>18</v>
      </c>
      <c r="D31" s="40">
        <f>DATE($M$7,D30,1)</f>
        <v>45809</v>
      </c>
      <c r="E31" s="40">
        <f>D31+1</f>
        <v>45810</v>
      </c>
      <c r="F31" s="40">
        <f t="shared" ref="F31:AO31" si="30">E31+1</f>
        <v>45811</v>
      </c>
      <c r="G31" s="41">
        <f t="shared" si="30"/>
        <v>45812</v>
      </c>
      <c r="H31" s="41">
        <f t="shared" si="30"/>
        <v>45813</v>
      </c>
      <c r="I31" s="41">
        <f t="shared" si="30"/>
        <v>45814</v>
      </c>
      <c r="J31" s="41">
        <f t="shared" si="30"/>
        <v>45815</v>
      </c>
      <c r="K31" s="41">
        <f t="shared" si="30"/>
        <v>45816</v>
      </c>
      <c r="L31" s="41">
        <f t="shared" si="30"/>
        <v>45817</v>
      </c>
      <c r="M31" s="41">
        <f t="shared" si="30"/>
        <v>45818</v>
      </c>
      <c r="N31" s="41">
        <f t="shared" si="30"/>
        <v>45819</v>
      </c>
      <c r="O31" s="41">
        <f t="shared" si="30"/>
        <v>45820</v>
      </c>
      <c r="P31" s="41">
        <f t="shared" si="30"/>
        <v>45821</v>
      </c>
      <c r="Q31" s="41">
        <f t="shared" si="30"/>
        <v>45822</v>
      </c>
      <c r="R31" s="41">
        <f t="shared" si="30"/>
        <v>45823</v>
      </c>
      <c r="S31" s="41">
        <f t="shared" si="30"/>
        <v>45824</v>
      </c>
      <c r="T31" s="41">
        <f t="shared" si="30"/>
        <v>45825</v>
      </c>
      <c r="U31" s="41">
        <f t="shared" si="30"/>
        <v>45826</v>
      </c>
      <c r="V31" s="41">
        <f t="shared" si="30"/>
        <v>45827</v>
      </c>
      <c r="W31" s="41">
        <f t="shared" si="30"/>
        <v>45828</v>
      </c>
      <c r="X31" s="41">
        <f t="shared" si="30"/>
        <v>45829</v>
      </c>
      <c r="Y31" s="41">
        <f t="shared" si="30"/>
        <v>45830</v>
      </c>
      <c r="Z31" s="41">
        <f t="shared" si="30"/>
        <v>45831</v>
      </c>
      <c r="AA31" s="41">
        <f t="shared" si="30"/>
        <v>45832</v>
      </c>
      <c r="AB31" s="41">
        <f t="shared" si="30"/>
        <v>45833</v>
      </c>
      <c r="AC31" s="41">
        <f t="shared" si="30"/>
        <v>45834</v>
      </c>
      <c r="AD31" s="41">
        <f t="shared" si="30"/>
        <v>45835</v>
      </c>
      <c r="AE31" s="41">
        <f t="shared" si="30"/>
        <v>45836</v>
      </c>
      <c r="AF31" s="41">
        <f t="shared" si="30"/>
        <v>45837</v>
      </c>
      <c r="AG31" s="84">
        <f t="shared" si="30"/>
        <v>45838</v>
      </c>
      <c r="AH31" s="42">
        <f t="shared" si="30"/>
        <v>45839</v>
      </c>
      <c r="AI31" s="42">
        <f t="shared" si="30"/>
        <v>45840</v>
      </c>
      <c r="AJ31" s="42">
        <f t="shared" si="30"/>
        <v>45841</v>
      </c>
      <c r="AK31" s="42">
        <f t="shared" si="30"/>
        <v>45842</v>
      </c>
      <c r="AL31" s="42">
        <f t="shared" si="30"/>
        <v>45843</v>
      </c>
      <c r="AM31" s="42">
        <f t="shared" si="30"/>
        <v>45844</v>
      </c>
      <c r="AN31" s="42">
        <f t="shared" si="30"/>
        <v>45845</v>
      </c>
      <c r="AO31" s="42">
        <f t="shared" si="30"/>
        <v>45846</v>
      </c>
      <c r="AP31" s="151"/>
      <c r="AQ31" s="154"/>
      <c r="AS31" s="144"/>
      <c r="AT31" s="37" t="s">
        <v>19</v>
      </c>
      <c r="AU31" s="43">
        <f>IF(IF(MONTH([1]入力表!$E$6)=12,YEAR([1]入力表!$E$6)+1&amp;"01",YEAR([1]入力表!$E$6)&amp;TEXT(MONTH([1]入力表!$E$6)+1,"00"))&gt;YEAR($D30)&amp;TEXT(MONTH($D30),"00"),COUNTIF(D34:AH34,"○"),"")</f>
        <v>0</v>
      </c>
      <c r="AX31" s="1"/>
      <c r="AY31" s="1"/>
      <c r="AZ31" s="1"/>
      <c r="BB31" s="39" t="s">
        <v>18</v>
      </c>
      <c r="BC31" s="40">
        <f>DATE($M$7,BC30,1)</f>
        <v>45809</v>
      </c>
      <c r="BD31" s="40">
        <f>BC31+1</f>
        <v>45810</v>
      </c>
      <c r="BE31" s="40">
        <f t="shared" ref="BE31:CN31" si="31">BD31+1</f>
        <v>45811</v>
      </c>
      <c r="BF31" s="41">
        <f t="shared" si="31"/>
        <v>45812</v>
      </c>
      <c r="BG31" s="41">
        <f t="shared" si="31"/>
        <v>45813</v>
      </c>
      <c r="BH31" s="41">
        <f t="shared" si="31"/>
        <v>45814</v>
      </c>
      <c r="BI31" s="41">
        <f t="shared" si="31"/>
        <v>45815</v>
      </c>
      <c r="BJ31" s="41">
        <f t="shared" si="31"/>
        <v>45816</v>
      </c>
      <c r="BK31" s="41">
        <f t="shared" si="31"/>
        <v>45817</v>
      </c>
      <c r="BL31" s="41">
        <f t="shared" si="31"/>
        <v>45818</v>
      </c>
      <c r="BM31" s="41">
        <f t="shared" si="31"/>
        <v>45819</v>
      </c>
      <c r="BN31" s="41">
        <f t="shared" si="31"/>
        <v>45820</v>
      </c>
      <c r="BO31" s="41">
        <f t="shared" si="31"/>
        <v>45821</v>
      </c>
      <c r="BP31" s="41">
        <f t="shared" si="31"/>
        <v>45822</v>
      </c>
      <c r="BQ31" s="41">
        <f t="shared" si="31"/>
        <v>45823</v>
      </c>
      <c r="BR31" s="41">
        <f t="shared" si="31"/>
        <v>45824</v>
      </c>
      <c r="BS31" s="41">
        <f t="shared" si="31"/>
        <v>45825</v>
      </c>
      <c r="BT31" s="41">
        <f t="shared" si="31"/>
        <v>45826</v>
      </c>
      <c r="BU31" s="41">
        <f t="shared" si="31"/>
        <v>45827</v>
      </c>
      <c r="BV31" s="41">
        <f t="shared" si="31"/>
        <v>45828</v>
      </c>
      <c r="BW31" s="41">
        <f t="shared" si="31"/>
        <v>45829</v>
      </c>
      <c r="BX31" s="41">
        <f t="shared" si="31"/>
        <v>45830</v>
      </c>
      <c r="BY31" s="41">
        <f t="shared" si="31"/>
        <v>45831</v>
      </c>
      <c r="BZ31" s="41">
        <f t="shared" si="31"/>
        <v>45832</v>
      </c>
      <c r="CA31" s="41">
        <f t="shared" si="31"/>
        <v>45833</v>
      </c>
      <c r="CB31" s="41">
        <f t="shared" si="31"/>
        <v>45834</v>
      </c>
      <c r="CC31" s="41">
        <f t="shared" si="31"/>
        <v>45835</v>
      </c>
      <c r="CD31" s="41">
        <f t="shared" si="31"/>
        <v>45836</v>
      </c>
      <c r="CE31" s="41">
        <f t="shared" si="31"/>
        <v>45837</v>
      </c>
      <c r="CF31" s="84">
        <f t="shared" si="31"/>
        <v>45838</v>
      </c>
      <c r="CG31" s="42">
        <f t="shared" si="31"/>
        <v>45839</v>
      </c>
      <c r="CH31" s="42">
        <f t="shared" si="31"/>
        <v>45840</v>
      </c>
      <c r="CI31" s="42">
        <f t="shared" si="31"/>
        <v>45841</v>
      </c>
      <c r="CJ31" s="42">
        <f t="shared" si="31"/>
        <v>45842</v>
      </c>
      <c r="CK31" s="42">
        <f t="shared" si="31"/>
        <v>45843</v>
      </c>
      <c r="CL31" s="42">
        <f t="shared" si="31"/>
        <v>45844</v>
      </c>
      <c r="CM31" s="42">
        <f t="shared" si="31"/>
        <v>45845</v>
      </c>
      <c r="CN31" s="42">
        <f t="shared" si="31"/>
        <v>45846</v>
      </c>
      <c r="CO31" s="151"/>
      <c r="CP31" s="154"/>
      <c r="CR31" s="144"/>
      <c r="CS31" s="37" t="s">
        <v>19</v>
      </c>
      <c r="CT31" s="43">
        <f>IF(IF(MONTH([1]入力表!$E$6)=12,YEAR([1]入力表!$E$6)+1&amp;"01",YEAR([1]入力表!$E$6)&amp;TEXT(MONTH([1]入力表!$E$6)+1,"00"))&gt;YEAR($D30)&amp;TEXT(MONTH($D30),"00"),COUNTIF(BC34:CG34,"○"),"")</f>
        <v>9</v>
      </c>
      <c r="CV31" s="34" t="str">
        <f t="shared" si="29"/>
        <v>対象期間</v>
      </c>
      <c r="CX31" s="39" t="s">
        <v>18</v>
      </c>
      <c r="CY31" s="40">
        <f>DATE($M$7,CY30,1)</f>
        <v>45809</v>
      </c>
      <c r="CZ31" s="40">
        <f>CY31+1</f>
        <v>45810</v>
      </c>
      <c r="DA31" s="40">
        <f t="shared" ref="DA31:EJ31" si="32">CZ31+1</f>
        <v>45811</v>
      </c>
      <c r="DB31" s="41">
        <f t="shared" si="32"/>
        <v>45812</v>
      </c>
      <c r="DC31" s="41">
        <f t="shared" si="32"/>
        <v>45813</v>
      </c>
      <c r="DD31" s="41">
        <f t="shared" si="32"/>
        <v>45814</v>
      </c>
      <c r="DE31" s="41">
        <f t="shared" si="32"/>
        <v>45815</v>
      </c>
      <c r="DF31" s="41">
        <f t="shared" si="32"/>
        <v>45816</v>
      </c>
      <c r="DG31" s="41">
        <f t="shared" si="32"/>
        <v>45817</v>
      </c>
      <c r="DH31" s="41">
        <f t="shared" si="32"/>
        <v>45818</v>
      </c>
      <c r="DI31" s="41">
        <f t="shared" si="32"/>
        <v>45819</v>
      </c>
      <c r="DJ31" s="41">
        <f t="shared" si="32"/>
        <v>45820</v>
      </c>
      <c r="DK31" s="41">
        <f t="shared" si="32"/>
        <v>45821</v>
      </c>
      <c r="DL31" s="41">
        <f t="shared" si="32"/>
        <v>45822</v>
      </c>
      <c r="DM31" s="41">
        <f t="shared" si="32"/>
        <v>45823</v>
      </c>
      <c r="DN31" s="41">
        <f t="shared" si="32"/>
        <v>45824</v>
      </c>
      <c r="DO31" s="41">
        <f t="shared" si="32"/>
        <v>45825</v>
      </c>
      <c r="DP31" s="41">
        <f t="shared" si="32"/>
        <v>45826</v>
      </c>
      <c r="DQ31" s="41">
        <f t="shared" si="32"/>
        <v>45827</v>
      </c>
      <c r="DR31" s="41">
        <f t="shared" si="32"/>
        <v>45828</v>
      </c>
      <c r="DS31" s="41">
        <f t="shared" si="32"/>
        <v>45829</v>
      </c>
      <c r="DT31" s="41">
        <f t="shared" si="32"/>
        <v>45830</v>
      </c>
      <c r="DU31" s="41">
        <f t="shared" si="32"/>
        <v>45831</v>
      </c>
      <c r="DV31" s="41">
        <f t="shared" si="32"/>
        <v>45832</v>
      </c>
      <c r="DW31" s="41">
        <f t="shared" si="32"/>
        <v>45833</v>
      </c>
      <c r="DX31" s="41">
        <f t="shared" si="32"/>
        <v>45834</v>
      </c>
      <c r="DY31" s="41">
        <f t="shared" si="32"/>
        <v>45835</v>
      </c>
      <c r="DZ31" s="41">
        <f t="shared" si="32"/>
        <v>45836</v>
      </c>
      <c r="EA31" s="41">
        <f t="shared" si="32"/>
        <v>45837</v>
      </c>
      <c r="EB31" s="84">
        <f t="shared" si="32"/>
        <v>45838</v>
      </c>
      <c r="EC31" s="42">
        <f t="shared" si="32"/>
        <v>45839</v>
      </c>
      <c r="ED31" s="42">
        <f t="shared" si="32"/>
        <v>45840</v>
      </c>
      <c r="EE31" s="42">
        <f t="shared" si="32"/>
        <v>45841</v>
      </c>
      <c r="EF31" s="42">
        <f t="shared" si="32"/>
        <v>45842</v>
      </c>
      <c r="EG31" s="42">
        <f t="shared" si="32"/>
        <v>45843</v>
      </c>
      <c r="EH31" s="42">
        <f t="shared" si="32"/>
        <v>45844</v>
      </c>
      <c r="EI31" s="42">
        <f t="shared" si="32"/>
        <v>45845</v>
      </c>
      <c r="EJ31" s="42">
        <f t="shared" si="32"/>
        <v>45846</v>
      </c>
      <c r="EK31" s="151"/>
      <c r="EL31" s="154"/>
      <c r="EN31" s="144"/>
      <c r="EO31" s="37" t="s">
        <v>19</v>
      </c>
      <c r="EP31" s="43">
        <f>IF(IF(MONTH([1]入力表!$E$6)=12,YEAR([1]入力表!$E$6)+1&amp;"01",YEAR([1]入力表!$E$6)&amp;TEXT(MONTH([1]入力表!$E$6)+1,"00"))&gt;YEAR($D30)&amp;TEXT(MONTH($D30),"00"),COUNTIF(CY34:EC34,"○"),"")</f>
        <v>9</v>
      </c>
      <c r="ER31" s="1"/>
      <c r="ES31" s="1"/>
      <c r="ET31" s="1"/>
      <c r="EU31" s="1"/>
      <c r="EV31" s="1"/>
      <c r="EW31" s="1"/>
    </row>
    <row r="32" spans="1:153" ht="19.5" thickBot="1">
      <c r="A32" s="34" t="str">
        <f t="shared" si="28"/>
        <v>対象期間</v>
      </c>
      <c r="C32" s="39" t="s">
        <v>20</v>
      </c>
      <c r="D32" s="46" t="str">
        <f>TEXT(WEEKDAY(+D31),"aaa")</f>
        <v>日</v>
      </c>
      <c r="E32" s="46" t="str">
        <f>TEXT(WEEKDAY(+E31),"aaa")</f>
        <v>月</v>
      </c>
      <c r="F32" s="46" t="str">
        <f t="shared" ref="F32:AE32" si="33">TEXT(WEEKDAY(+F31),"aaa")</f>
        <v>火</v>
      </c>
      <c r="G32" s="47" t="str">
        <f t="shared" si="33"/>
        <v>水</v>
      </c>
      <c r="H32" s="47" t="str">
        <f t="shared" si="33"/>
        <v>木</v>
      </c>
      <c r="I32" s="47" t="str">
        <f t="shared" si="33"/>
        <v>金</v>
      </c>
      <c r="J32" s="47" t="str">
        <f t="shared" si="33"/>
        <v>土</v>
      </c>
      <c r="K32" s="47" t="str">
        <f t="shared" si="33"/>
        <v>日</v>
      </c>
      <c r="L32" s="47" t="str">
        <f t="shared" si="33"/>
        <v>月</v>
      </c>
      <c r="M32" s="47" t="str">
        <f t="shared" si="33"/>
        <v>火</v>
      </c>
      <c r="N32" s="47" t="str">
        <f t="shared" si="33"/>
        <v>水</v>
      </c>
      <c r="O32" s="47" t="str">
        <f t="shared" si="33"/>
        <v>木</v>
      </c>
      <c r="P32" s="47" t="str">
        <f t="shared" si="33"/>
        <v>金</v>
      </c>
      <c r="Q32" s="47" t="str">
        <f t="shared" si="33"/>
        <v>土</v>
      </c>
      <c r="R32" s="47" t="str">
        <f t="shared" si="33"/>
        <v>日</v>
      </c>
      <c r="S32" s="47" t="str">
        <f t="shared" si="33"/>
        <v>月</v>
      </c>
      <c r="T32" s="47" t="str">
        <f t="shared" si="33"/>
        <v>火</v>
      </c>
      <c r="U32" s="47" t="str">
        <f t="shared" si="33"/>
        <v>水</v>
      </c>
      <c r="V32" s="47" t="str">
        <f t="shared" si="33"/>
        <v>木</v>
      </c>
      <c r="W32" s="47" t="str">
        <f t="shared" si="33"/>
        <v>金</v>
      </c>
      <c r="X32" s="47" t="str">
        <f t="shared" si="33"/>
        <v>土</v>
      </c>
      <c r="Y32" s="47" t="str">
        <f t="shared" si="33"/>
        <v>日</v>
      </c>
      <c r="Z32" s="47" t="str">
        <f t="shared" si="33"/>
        <v>月</v>
      </c>
      <c r="AA32" s="47" t="str">
        <f t="shared" si="33"/>
        <v>火</v>
      </c>
      <c r="AB32" s="47" t="str">
        <f t="shared" si="33"/>
        <v>水</v>
      </c>
      <c r="AC32" s="47" t="str">
        <f t="shared" si="33"/>
        <v>木</v>
      </c>
      <c r="AD32" s="47" t="str">
        <f t="shared" si="33"/>
        <v>金</v>
      </c>
      <c r="AE32" s="47" t="str">
        <f t="shared" si="33"/>
        <v>土</v>
      </c>
      <c r="AF32" s="47" t="str">
        <f>IF(AF31="／","／",TEXT(WEEKDAY(+AF31),"aaa"))</f>
        <v>日</v>
      </c>
      <c r="AG32" s="85" t="str">
        <f t="shared" ref="AG32:AO32" si="34">IF(AG31="／","／",TEXT(WEEKDAY(+AG31),"aaa"))</f>
        <v>月</v>
      </c>
      <c r="AH32" s="49" t="str">
        <f t="shared" si="34"/>
        <v>火</v>
      </c>
      <c r="AI32" s="49" t="str">
        <f t="shared" si="34"/>
        <v>水</v>
      </c>
      <c r="AJ32" s="49" t="str">
        <f t="shared" si="34"/>
        <v>木</v>
      </c>
      <c r="AK32" s="49" t="str">
        <f t="shared" si="34"/>
        <v>金</v>
      </c>
      <c r="AL32" s="49" t="str">
        <f t="shared" si="34"/>
        <v>土</v>
      </c>
      <c r="AM32" s="49" t="str">
        <f t="shared" si="34"/>
        <v>日</v>
      </c>
      <c r="AN32" s="49" t="str">
        <f t="shared" si="34"/>
        <v>月</v>
      </c>
      <c r="AO32" s="49" t="str">
        <f t="shared" si="34"/>
        <v>火</v>
      </c>
      <c r="AP32" s="151"/>
      <c r="AQ32" s="154"/>
      <c r="AS32" s="144"/>
      <c r="AT32" s="37" t="s">
        <v>21</v>
      </c>
      <c r="AU32" s="50">
        <f>IFERROR(+AU31/AU30,"")</f>
        <v>0</v>
      </c>
      <c r="AV32" s="51" t="str">
        <f>IF(AU32="","",IF(AU32&gt;=0.285,"4週8休以上",IF(AU32&gt;=0.25,"4週7休以上4週8休未満",IF(AU32&gt;=0.214,"4週6休以上4週7休未満",IF(0.214&gt;AU32,"4週6休未満")))))</f>
        <v>4週6休未満</v>
      </c>
      <c r="AX32" s="1"/>
      <c r="AY32" s="1"/>
      <c r="AZ32" s="1"/>
      <c r="BB32" s="39" t="s">
        <v>20</v>
      </c>
      <c r="BC32" s="46" t="str">
        <f>TEXT(WEEKDAY(+BC31),"aaa")</f>
        <v>日</v>
      </c>
      <c r="BD32" s="46" t="str">
        <f>TEXT(WEEKDAY(+BD31),"aaa")</f>
        <v>月</v>
      </c>
      <c r="BE32" s="46" t="str">
        <f t="shared" ref="BE32:CD32" si="35">TEXT(WEEKDAY(+BE31),"aaa")</f>
        <v>火</v>
      </c>
      <c r="BF32" s="47" t="str">
        <f t="shared" si="35"/>
        <v>水</v>
      </c>
      <c r="BG32" s="47" t="str">
        <f t="shared" si="35"/>
        <v>木</v>
      </c>
      <c r="BH32" s="47" t="str">
        <f t="shared" si="35"/>
        <v>金</v>
      </c>
      <c r="BI32" s="47" t="str">
        <f t="shared" si="35"/>
        <v>土</v>
      </c>
      <c r="BJ32" s="47" t="str">
        <f t="shared" si="35"/>
        <v>日</v>
      </c>
      <c r="BK32" s="47" t="str">
        <f t="shared" si="35"/>
        <v>月</v>
      </c>
      <c r="BL32" s="47" t="str">
        <f t="shared" si="35"/>
        <v>火</v>
      </c>
      <c r="BM32" s="47" t="str">
        <f t="shared" si="35"/>
        <v>水</v>
      </c>
      <c r="BN32" s="47" t="str">
        <f t="shared" si="35"/>
        <v>木</v>
      </c>
      <c r="BO32" s="47" t="str">
        <f t="shared" si="35"/>
        <v>金</v>
      </c>
      <c r="BP32" s="47" t="str">
        <f t="shared" si="35"/>
        <v>土</v>
      </c>
      <c r="BQ32" s="47" t="str">
        <f t="shared" si="35"/>
        <v>日</v>
      </c>
      <c r="BR32" s="47" t="str">
        <f t="shared" si="35"/>
        <v>月</v>
      </c>
      <c r="BS32" s="47" t="str">
        <f t="shared" si="35"/>
        <v>火</v>
      </c>
      <c r="BT32" s="47" t="str">
        <f t="shared" si="35"/>
        <v>水</v>
      </c>
      <c r="BU32" s="47" t="str">
        <f t="shared" si="35"/>
        <v>木</v>
      </c>
      <c r="BV32" s="47" t="str">
        <f t="shared" si="35"/>
        <v>金</v>
      </c>
      <c r="BW32" s="47" t="str">
        <f t="shared" si="35"/>
        <v>土</v>
      </c>
      <c r="BX32" s="47" t="str">
        <f t="shared" si="35"/>
        <v>日</v>
      </c>
      <c r="BY32" s="47" t="str">
        <f t="shared" si="35"/>
        <v>月</v>
      </c>
      <c r="BZ32" s="47" t="str">
        <f t="shared" si="35"/>
        <v>火</v>
      </c>
      <c r="CA32" s="47" t="str">
        <f t="shared" si="35"/>
        <v>水</v>
      </c>
      <c r="CB32" s="47" t="str">
        <f t="shared" si="35"/>
        <v>木</v>
      </c>
      <c r="CC32" s="47" t="str">
        <f t="shared" si="35"/>
        <v>金</v>
      </c>
      <c r="CD32" s="47" t="str">
        <f t="shared" si="35"/>
        <v>土</v>
      </c>
      <c r="CE32" s="47" t="str">
        <f>IF(CE31="／","／",TEXT(WEEKDAY(+CE31),"aaa"))</f>
        <v>日</v>
      </c>
      <c r="CF32" s="85" t="str">
        <f t="shared" ref="CF32:CN32" si="36">IF(CF31="／","／",TEXT(WEEKDAY(+CF31),"aaa"))</f>
        <v>月</v>
      </c>
      <c r="CG32" s="49" t="str">
        <f t="shared" si="36"/>
        <v>火</v>
      </c>
      <c r="CH32" s="49" t="str">
        <f t="shared" si="36"/>
        <v>水</v>
      </c>
      <c r="CI32" s="49" t="str">
        <f t="shared" si="36"/>
        <v>木</v>
      </c>
      <c r="CJ32" s="49" t="str">
        <f t="shared" si="36"/>
        <v>金</v>
      </c>
      <c r="CK32" s="49" t="str">
        <f t="shared" si="36"/>
        <v>土</v>
      </c>
      <c r="CL32" s="49" t="str">
        <f t="shared" si="36"/>
        <v>日</v>
      </c>
      <c r="CM32" s="49" t="str">
        <f t="shared" si="36"/>
        <v>月</v>
      </c>
      <c r="CN32" s="49" t="str">
        <f t="shared" si="36"/>
        <v>火</v>
      </c>
      <c r="CO32" s="151"/>
      <c r="CP32" s="154"/>
      <c r="CR32" s="144"/>
      <c r="CS32" s="37" t="s">
        <v>21</v>
      </c>
      <c r="CT32" s="50">
        <f>IFERROR(+CT31/CT30,"")</f>
        <v>0.29032258064516131</v>
      </c>
      <c r="CU32" s="51" t="str">
        <f>IF(CT32="","",IF(CT32&gt;=0.285,"4週8休以上",IF(CT32&gt;=0.25,"4週7休以上4週8休未満",IF(CT32&gt;=0.214,"4週6休以上4週7休未満",IF(0.214&gt;CT32,"4週6休未満")))))</f>
        <v>4週8休以上</v>
      </c>
      <c r="CV32" s="34" t="str">
        <f t="shared" si="29"/>
        <v>対象期間</v>
      </c>
      <c r="CX32" s="39" t="s">
        <v>20</v>
      </c>
      <c r="CY32" s="46" t="str">
        <f>TEXT(WEEKDAY(+CY31),"aaa")</f>
        <v>日</v>
      </c>
      <c r="CZ32" s="46" t="str">
        <f>TEXT(WEEKDAY(+CZ31),"aaa")</f>
        <v>月</v>
      </c>
      <c r="DA32" s="46" t="str">
        <f t="shared" ref="DA32:DZ32" si="37">TEXT(WEEKDAY(+DA31),"aaa")</f>
        <v>火</v>
      </c>
      <c r="DB32" s="47" t="str">
        <f t="shared" si="37"/>
        <v>水</v>
      </c>
      <c r="DC32" s="47" t="str">
        <f t="shared" si="37"/>
        <v>木</v>
      </c>
      <c r="DD32" s="47" t="str">
        <f t="shared" si="37"/>
        <v>金</v>
      </c>
      <c r="DE32" s="47" t="str">
        <f t="shared" si="37"/>
        <v>土</v>
      </c>
      <c r="DF32" s="47" t="str">
        <f t="shared" si="37"/>
        <v>日</v>
      </c>
      <c r="DG32" s="47" t="str">
        <f t="shared" si="37"/>
        <v>月</v>
      </c>
      <c r="DH32" s="47" t="str">
        <f t="shared" si="37"/>
        <v>火</v>
      </c>
      <c r="DI32" s="47" t="str">
        <f t="shared" si="37"/>
        <v>水</v>
      </c>
      <c r="DJ32" s="47" t="str">
        <f t="shared" si="37"/>
        <v>木</v>
      </c>
      <c r="DK32" s="47" t="str">
        <f t="shared" si="37"/>
        <v>金</v>
      </c>
      <c r="DL32" s="47" t="str">
        <f t="shared" si="37"/>
        <v>土</v>
      </c>
      <c r="DM32" s="47" t="str">
        <f t="shared" si="37"/>
        <v>日</v>
      </c>
      <c r="DN32" s="47" t="str">
        <f t="shared" si="37"/>
        <v>月</v>
      </c>
      <c r="DO32" s="47" t="str">
        <f t="shared" si="37"/>
        <v>火</v>
      </c>
      <c r="DP32" s="47" t="str">
        <f t="shared" si="37"/>
        <v>水</v>
      </c>
      <c r="DQ32" s="47" t="str">
        <f t="shared" si="37"/>
        <v>木</v>
      </c>
      <c r="DR32" s="47" t="str">
        <f t="shared" si="37"/>
        <v>金</v>
      </c>
      <c r="DS32" s="47" t="str">
        <f t="shared" si="37"/>
        <v>土</v>
      </c>
      <c r="DT32" s="47" t="str">
        <f t="shared" si="37"/>
        <v>日</v>
      </c>
      <c r="DU32" s="47" t="str">
        <f t="shared" si="37"/>
        <v>月</v>
      </c>
      <c r="DV32" s="47" t="str">
        <f t="shared" si="37"/>
        <v>火</v>
      </c>
      <c r="DW32" s="47" t="str">
        <f t="shared" si="37"/>
        <v>水</v>
      </c>
      <c r="DX32" s="47" t="str">
        <f t="shared" si="37"/>
        <v>木</v>
      </c>
      <c r="DY32" s="47" t="str">
        <f t="shared" si="37"/>
        <v>金</v>
      </c>
      <c r="DZ32" s="47" t="str">
        <f t="shared" si="37"/>
        <v>土</v>
      </c>
      <c r="EA32" s="47" t="str">
        <f>IF(EA31="／","／",TEXT(WEEKDAY(+EA31),"aaa"))</f>
        <v>日</v>
      </c>
      <c r="EB32" s="85" t="str">
        <f t="shared" ref="EB32:EJ32" si="38">IF(EB31="／","／",TEXT(WEEKDAY(+EB31),"aaa"))</f>
        <v>月</v>
      </c>
      <c r="EC32" s="49" t="str">
        <f t="shared" si="38"/>
        <v>火</v>
      </c>
      <c r="ED32" s="49" t="str">
        <f t="shared" si="38"/>
        <v>水</v>
      </c>
      <c r="EE32" s="49" t="str">
        <f t="shared" si="38"/>
        <v>木</v>
      </c>
      <c r="EF32" s="49" t="str">
        <f t="shared" si="38"/>
        <v>金</v>
      </c>
      <c r="EG32" s="49" t="str">
        <f t="shared" si="38"/>
        <v>土</v>
      </c>
      <c r="EH32" s="49" t="str">
        <f t="shared" si="38"/>
        <v>日</v>
      </c>
      <c r="EI32" s="49" t="str">
        <f t="shared" si="38"/>
        <v>月</v>
      </c>
      <c r="EJ32" s="49" t="str">
        <f t="shared" si="38"/>
        <v>火</v>
      </c>
      <c r="EK32" s="151"/>
      <c r="EL32" s="154"/>
      <c r="EN32" s="144"/>
      <c r="EO32" s="37" t="s">
        <v>21</v>
      </c>
      <c r="EP32" s="50">
        <f>IFERROR(+EP31/EP30,"")</f>
        <v>0.29032258064516131</v>
      </c>
      <c r="EQ32" s="51" t="str">
        <f>IF(EP32="","",IF(EP32&gt;=0.285,"4週8休以上",IF(EP32&gt;=0.25,"4週7休以上4週8休未満",IF(EP32&gt;=0.214,"4週6休以上4週7休未満",IF(0.214&gt;EP32,"4週6休未満")))))</f>
        <v>4週8休以上</v>
      </c>
      <c r="ER32" s="1"/>
      <c r="ES32" s="1"/>
      <c r="ET32" s="1"/>
      <c r="EU32" s="1"/>
      <c r="EV32" s="1"/>
      <c r="EW32" s="1"/>
    </row>
    <row r="33" spans="1:153" s="53" customFormat="1" ht="60" customHeight="1">
      <c r="A33" s="34" t="str">
        <f t="shared" si="28"/>
        <v>対象期間</v>
      </c>
      <c r="C33" s="54" t="s">
        <v>22</v>
      </c>
      <c r="D33" s="56"/>
      <c r="E33" s="56"/>
      <c r="F33" s="56"/>
      <c r="G33" s="56"/>
      <c r="H33" s="56"/>
      <c r="I33" s="56"/>
      <c r="J33" s="56"/>
      <c r="K33" s="56"/>
      <c r="L33" s="57"/>
      <c r="M33" s="56"/>
      <c r="N33" s="56"/>
      <c r="O33" s="58"/>
      <c r="P33" s="56"/>
      <c r="Q33" s="56"/>
      <c r="R33" s="56"/>
      <c r="S33" s="56"/>
      <c r="T33" s="56"/>
      <c r="U33" s="56"/>
      <c r="V33" s="56"/>
      <c r="W33" s="56"/>
      <c r="X33" s="56"/>
      <c r="Y33" s="56"/>
      <c r="Z33" s="56"/>
      <c r="AA33" s="56"/>
      <c r="AB33" s="56"/>
      <c r="AC33" s="56"/>
      <c r="AD33" s="58"/>
      <c r="AE33" s="56"/>
      <c r="AF33" s="56"/>
      <c r="AG33" s="86"/>
      <c r="AH33" s="59"/>
      <c r="AI33" s="60"/>
      <c r="AJ33" s="60"/>
      <c r="AK33" s="60"/>
      <c r="AL33" s="60"/>
      <c r="AM33" s="60"/>
      <c r="AN33" s="60"/>
      <c r="AO33" s="60"/>
      <c r="AP33" s="152"/>
      <c r="AQ33" s="155"/>
      <c r="AS33" s="141" t="s">
        <v>23</v>
      </c>
      <c r="AT33" s="87" t="s">
        <v>17</v>
      </c>
      <c r="AU33" s="62">
        <f>IF(IF(MONTH([1]入力表!$E$6)=12,YEAR([1]入力表!$E$6)+1&amp;"01",YEAR([1]入力表!$E$6)&amp;TEXT(MONTH([1]入力表!$E$6)+1,"00"))&gt;YEAR($D30)&amp;TEXT(MONTH($D30),"00"),COUNTIF(D35:AH35,"")+COUNTIF(D35:AH35,"●"),"")</f>
        <v>31</v>
      </c>
      <c r="AV33" s="63"/>
      <c r="AX33" s="64"/>
      <c r="AY33" s="64"/>
      <c r="AZ33" s="64"/>
      <c r="BB33" s="54" t="s">
        <v>22</v>
      </c>
      <c r="BC33" s="56"/>
      <c r="BD33" s="56"/>
      <c r="BE33" s="56"/>
      <c r="BF33" s="56"/>
      <c r="BG33" s="56"/>
      <c r="BH33" s="56"/>
      <c r="BI33" s="56"/>
      <c r="BJ33" s="56"/>
      <c r="BK33" s="57"/>
      <c r="BL33" s="56"/>
      <c r="BM33" s="56"/>
      <c r="BN33" s="58"/>
      <c r="BO33" s="56"/>
      <c r="BP33" s="56"/>
      <c r="BQ33" s="56"/>
      <c r="BR33" s="56"/>
      <c r="BS33" s="56"/>
      <c r="BT33" s="56"/>
      <c r="BU33" s="56"/>
      <c r="BV33" s="56"/>
      <c r="BW33" s="56"/>
      <c r="BX33" s="56"/>
      <c r="BY33" s="56"/>
      <c r="BZ33" s="56"/>
      <c r="CA33" s="56"/>
      <c r="CB33" s="56"/>
      <c r="CC33" s="58"/>
      <c r="CD33" s="56"/>
      <c r="CE33" s="56"/>
      <c r="CF33" s="86"/>
      <c r="CG33" s="59"/>
      <c r="CH33" s="60"/>
      <c r="CI33" s="60"/>
      <c r="CJ33" s="60"/>
      <c r="CK33" s="60"/>
      <c r="CL33" s="60"/>
      <c r="CM33" s="60"/>
      <c r="CN33" s="60"/>
      <c r="CO33" s="152"/>
      <c r="CP33" s="155"/>
      <c r="CR33" s="141" t="s">
        <v>23</v>
      </c>
      <c r="CS33" s="87" t="s">
        <v>17</v>
      </c>
      <c r="CT33" s="62">
        <f>IF(IF(MONTH([1]入力表!$E$6)=12,YEAR([1]入力表!$E$6)+1&amp;"01",YEAR([1]入力表!$E$6)&amp;TEXT(MONTH([1]入力表!$E$6)+1,"00"))&gt;YEAR($D30)&amp;TEXT(MONTH($D30),"00"),COUNTIF(BC35:CG35,"")+COUNTIF(BC35:CG35,"●"),"")</f>
        <v>31</v>
      </c>
      <c r="CU33" s="63"/>
      <c r="CV33" s="34" t="str">
        <f t="shared" si="29"/>
        <v>対象期間</v>
      </c>
      <c r="CX33" s="54" t="s">
        <v>22</v>
      </c>
      <c r="CY33" s="56"/>
      <c r="CZ33" s="56"/>
      <c r="DA33" s="56"/>
      <c r="DB33" s="56"/>
      <c r="DC33" s="56"/>
      <c r="DD33" s="56"/>
      <c r="DE33" s="56"/>
      <c r="DF33" s="56"/>
      <c r="DG33" s="57"/>
      <c r="DH33" s="56"/>
      <c r="DI33" s="56"/>
      <c r="DJ33" s="58"/>
      <c r="DK33" s="56"/>
      <c r="DL33" s="56"/>
      <c r="DM33" s="56"/>
      <c r="DN33" s="56"/>
      <c r="DO33" s="56"/>
      <c r="DP33" s="56"/>
      <c r="DQ33" s="56"/>
      <c r="DR33" s="56"/>
      <c r="DS33" s="56"/>
      <c r="DT33" s="56"/>
      <c r="DU33" s="56"/>
      <c r="DV33" s="56"/>
      <c r="DW33" s="56"/>
      <c r="DX33" s="56"/>
      <c r="DY33" s="58"/>
      <c r="DZ33" s="56"/>
      <c r="EA33" s="56"/>
      <c r="EB33" s="86"/>
      <c r="EC33" s="59"/>
      <c r="ED33" s="60"/>
      <c r="EE33" s="60"/>
      <c r="EF33" s="60"/>
      <c r="EG33" s="60"/>
      <c r="EH33" s="60"/>
      <c r="EI33" s="60"/>
      <c r="EJ33" s="60"/>
      <c r="EK33" s="152"/>
      <c r="EL33" s="155"/>
      <c r="EN33" s="141" t="s">
        <v>23</v>
      </c>
      <c r="EO33" s="87" t="s">
        <v>17</v>
      </c>
      <c r="EP33" s="62">
        <f>IF(IF(MONTH([1]入力表!$E$6)=12,YEAR([1]入力表!$E$6)+1&amp;"01",YEAR([1]入力表!$E$6)&amp;TEXT(MONTH([1]入力表!$E$6)+1,"00"))&gt;YEAR($D30)&amp;TEXT(MONTH($D30),"00"),COUNTIF(CY35:EC35,"")+COUNTIF(CY35:EC35,"●"),"")</f>
        <v>31</v>
      </c>
      <c r="EQ33" s="63"/>
      <c r="ER33" s="64"/>
      <c r="ES33" s="64"/>
      <c r="ET33" s="64"/>
      <c r="EU33" s="64"/>
      <c r="EV33" s="64"/>
      <c r="EW33" s="64"/>
    </row>
    <row r="34" spans="1:153" s="28" customFormat="1" ht="19.5" thickBot="1">
      <c r="A34" s="34" t="str">
        <f t="shared" si="28"/>
        <v>対象期間</v>
      </c>
      <c r="C34" s="39" t="s">
        <v>16</v>
      </c>
      <c r="D34" s="47"/>
      <c r="E34" s="47"/>
      <c r="F34" s="47"/>
      <c r="G34" s="47"/>
      <c r="H34" s="47"/>
      <c r="I34" s="47"/>
      <c r="J34" s="47"/>
      <c r="K34" s="47"/>
      <c r="L34" s="47"/>
      <c r="M34" s="47"/>
      <c r="N34" s="47"/>
      <c r="O34" s="47"/>
      <c r="P34" s="47"/>
      <c r="Q34" s="47"/>
      <c r="R34" s="47"/>
      <c r="S34" s="47"/>
      <c r="T34" s="47"/>
      <c r="U34" s="47"/>
      <c r="V34" s="47"/>
      <c r="W34" s="47"/>
      <c r="X34" s="47"/>
      <c r="Y34" s="47"/>
      <c r="Z34" s="47"/>
      <c r="AA34" s="47"/>
      <c r="AB34" s="47"/>
      <c r="AC34" s="47"/>
      <c r="AD34" s="47"/>
      <c r="AE34" s="47"/>
      <c r="AF34" s="47"/>
      <c r="AG34" s="85"/>
      <c r="AH34" s="48"/>
      <c r="AI34" s="49"/>
      <c r="AJ34" s="49"/>
      <c r="AK34" s="49"/>
      <c r="AL34" s="49"/>
      <c r="AM34" s="49"/>
      <c r="AN34" s="49"/>
      <c r="AO34" s="49"/>
      <c r="AP34" s="69">
        <f>COUNTIF(D34:AG34,"○")</f>
        <v>0</v>
      </c>
      <c r="AQ34" s="66">
        <f>+AP34+AQ26</f>
        <v>0</v>
      </c>
      <c r="AS34" s="142"/>
      <c r="AT34" s="37" t="s">
        <v>19</v>
      </c>
      <c r="AU34" s="43">
        <f>IF(IF(MONTH([1]入力表!$E$6)=12,YEAR([1]入力表!$E$6)+1&amp;"01",YEAR([1]入力表!$E$6)&amp;TEXT(MONTH([1]入力表!$E$6)+1,"00"))&gt;YEAR($D30)&amp;TEXT(MONTH($D30),"00"),COUNTIF(D35:AH35,"●"),"")</f>
        <v>0</v>
      </c>
      <c r="AX34" s="68"/>
      <c r="AY34" s="68"/>
      <c r="AZ34" s="68"/>
      <c r="BB34" s="39" t="s">
        <v>16</v>
      </c>
      <c r="BC34" s="47" t="s">
        <v>28</v>
      </c>
      <c r="BD34" s="47"/>
      <c r="BE34" s="47"/>
      <c r="BF34" s="47"/>
      <c r="BG34" s="47"/>
      <c r="BH34" s="47"/>
      <c r="BI34" s="47" t="s">
        <v>28</v>
      </c>
      <c r="BJ34" s="47" t="s">
        <v>28</v>
      </c>
      <c r="BK34" s="47"/>
      <c r="BL34" s="47"/>
      <c r="BM34" s="47"/>
      <c r="BN34" s="47"/>
      <c r="BO34" s="47"/>
      <c r="BP34" s="47" t="s">
        <v>28</v>
      </c>
      <c r="BQ34" s="47" t="s">
        <v>28</v>
      </c>
      <c r="BR34" s="47"/>
      <c r="BS34" s="47"/>
      <c r="BT34" s="47"/>
      <c r="BU34" s="47"/>
      <c r="BV34" s="47"/>
      <c r="BW34" s="47" t="s">
        <v>28</v>
      </c>
      <c r="BX34" s="47" t="s">
        <v>28</v>
      </c>
      <c r="BY34" s="47"/>
      <c r="BZ34" s="47"/>
      <c r="CA34" s="47"/>
      <c r="CB34" s="47"/>
      <c r="CC34" s="47"/>
      <c r="CD34" s="47" t="s">
        <v>28</v>
      </c>
      <c r="CE34" s="47" t="s">
        <v>28</v>
      </c>
      <c r="CF34" s="85"/>
      <c r="CG34" s="48"/>
      <c r="CH34" s="49"/>
      <c r="CI34" s="49"/>
      <c r="CJ34" s="49"/>
      <c r="CK34" s="49" t="s">
        <v>28</v>
      </c>
      <c r="CL34" s="49" t="s">
        <v>28</v>
      </c>
      <c r="CM34" s="49"/>
      <c r="CN34" s="49"/>
      <c r="CO34" s="69">
        <f>COUNTIF(BC34:CF34,"○")</f>
        <v>9</v>
      </c>
      <c r="CP34" s="66">
        <f>+CO34+CP26</f>
        <v>14</v>
      </c>
      <c r="CR34" s="142"/>
      <c r="CS34" s="37" t="s">
        <v>19</v>
      </c>
      <c r="CT34" s="43">
        <f>IF(IF(MONTH([1]入力表!$E$6)=12,YEAR([1]入力表!$E$6)+1&amp;"01",YEAR([1]入力表!$E$6)&amp;TEXT(MONTH([1]入力表!$E$6)+1,"00"))&gt;YEAR($D30)&amp;TEXT(MONTH($D30),"00"),COUNTIF(BC35:CG35,"●"),"")</f>
        <v>0</v>
      </c>
      <c r="CV34" s="34" t="str">
        <f t="shared" si="29"/>
        <v>対象期間</v>
      </c>
      <c r="CX34" s="39" t="s">
        <v>16</v>
      </c>
      <c r="CY34" s="47" t="s">
        <v>28</v>
      </c>
      <c r="CZ34" s="47"/>
      <c r="DA34" s="47"/>
      <c r="DB34" s="47"/>
      <c r="DC34" s="47"/>
      <c r="DD34" s="47"/>
      <c r="DE34" s="47" t="s">
        <v>28</v>
      </c>
      <c r="DF34" s="47" t="s">
        <v>28</v>
      </c>
      <c r="DG34" s="47"/>
      <c r="DH34" s="47"/>
      <c r="DI34" s="47"/>
      <c r="DJ34" s="47"/>
      <c r="DK34" s="47"/>
      <c r="DL34" s="47" t="s">
        <v>28</v>
      </c>
      <c r="DM34" s="47" t="s">
        <v>28</v>
      </c>
      <c r="DN34" s="47"/>
      <c r="DO34" s="47"/>
      <c r="DP34" s="47"/>
      <c r="DQ34" s="47"/>
      <c r="DR34" s="47"/>
      <c r="DS34" s="47" t="s">
        <v>28</v>
      </c>
      <c r="DT34" s="47" t="s">
        <v>28</v>
      </c>
      <c r="DU34" s="47"/>
      <c r="DV34" s="47"/>
      <c r="DW34" s="47"/>
      <c r="DX34" s="47"/>
      <c r="DY34" s="47"/>
      <c r="DZ34" s="47" t="s">
        <v>28</v>
      </c>
      <c r="EA34" s="47" t="s">
        <v>28</v>
      </c>
      <c r="EB34" s="85"/>
      <c r="EC34" s="48"/>
      <c r="ED34" s="49"/>
      <c r="EE34" s="49"/>
      <c r="EF34" s="49"/>
      <c r="EG34" s="49" t="s">
        <v>28</v>
      </c>
      <c r="EH34" s="49" t="s">
        <v>28</v>
      </c>
      <c r="EI34" s="49"/>
      <c r="EJ34" s="49"/>
      <c r="EK34" s="69">
        <f>COUNTIF(CY34:EB34,"○")</f>
        <v>9</v>
      </c>
      <c r="EL34" s="66">
        <f>+EK34+EL26</f>
        <v>14</v>
      </c>
      <c r="EN34" s="142"/>
      <c r="EO34" s="37" t="s">
        <v>19</v>
      </c>
      <c r="EP34" s="43">
        <f>IF(IF(MONTH([1]入力表!$E$6)=12,YEAR([1]入力表!$E$6)+1&amp;"01",YEAR([1]入力表!$E$6)&amp;TEXT(MONTH([1]入力表!$E$6)+1,"00"))&gt;YEAR($D30)&amp;TEXT(MONTH($D30),"00"),COUNTIF(CY35:EC35,"●"),"")</f>
        <v>9</v>
      </c>
      <c r="ER34" s="68"/>
      <c r="ES34" s="68"/>
      <c r="ET34" s="68"/>
      <c r="EU34" s="68"/>
      <c r="EV34" s="68"/>
      <c r="EW34" s="68"/>
    </row>
    <row r="35" spans="1:153" s="28" customFormat="1" ht="19.5" thickBot="1">
      <c r="A35" s="34" t="str">
        <f t="shared" si="28"/>
        <v>対象期間</v>
      </c>
      <c r="C35" s="70" t="s">
        <v>23</v>
      </c>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93"/>
      <c r="AH35" s="72"/>
      <c r="AI35" s="73"/>
      <c r="AJ35" s="73"/>
      <c r="AK35" s="73"/>
      <c r="AL35" s="73"/>
      <c r="AM35" s="73"/>
      <c r="AN35" s="73"/>
      <c r="AO35" s="73"/>
      <c r="AP35" s="76">
        <f>COUNTIF(D35:AG35,"●")</f>
        <v>0</v>
      </c>
      <c r="AQ35" s="75">
        <f>+AP35+AQ27</f>
        <v>0</v>
      </c>
      <c r="AS35" s="142"/>
      <c r="AT35" s="37" t="s">
        <v>21</v>
      </c>
      <c r="AU35" s="50">
        <f>IFERROR(+AU34/AU33,"")</f>
        <v>0</v>
      </c>
      <c r="AV35" s="51" t="str">
        <f>IF(AU35="","",IF(AU35&gt;=0.285,"4週8休以上",IF(AU35&gt;=0.25,"4週7休以上4週8休未満",IF(AU35&gt;=0.214,"4週6休以上4週7休未満",IF(0.214&gt;AU35,"4週6休未満")))))</f>
        <v>4週6休未満</v>
      </c>
      <c r="AX35" s="68"/>
      <c r="AY35" s="68"/>
      <c r="AZ35" s="68"/>
      <c r="BB35" s="70" t="s">
        <v>23</v>
      </c>
      <c r="BC35" s="71"/>
      <c r="BD35" s="71"/>
      <c r="BE35" s="71"/>
      <c r="BF35" s="71"/>
      <c r="BG35" s="71"/>
      <c r="BH35" s="71"/>
      <c r="BI35" s="71"/>
      <c r="BJ35" s="71"/>
      <c r="BK35" s="71"/>
      <c r="BL35" s="71"/>
      <c r="BM35" s="71"/>
      <c r="BN35" s="71"/>
      <c r="BO35" s="71"/>
      <c r="BP35" s="71"/>
      <c r="BQ35" s="71"/>
      <c r="BR35" s="71"/>
      <c r="BS35" s="71"/>
      <c r="BT35" s="71"/>
      <c r="BU35" s="71"/>
      <c r="BV35" s="71"/>
      <c r="BW35" s="71"/>
      <c r="BX35" s="71"/>
      <c r="BY35" s="71"/>
      <c r="BZ35" s="71"/>
      <c r="CA35" s="71"/>
      <c r="CB35" s="71"/>
      <c r="CC35" s="71"/>
      <c r="CD35" s="71"/>
      <c r="CE35" s="71"/>
      <c r="CF35" s="93"/>
      <c r="CG35" s="72"/>
      <c r="CH35" s="73"/>
      <c r="CI35" s="73"/>
      <c r="CJ35" s="73"/>
      <c r="CK35" s="73"/>
      <c r="CL35" s="73"/>
      <c r="CM35" s="73"/>
      <c r="CN35" s="73"/>
      <c r="CO35" s="76">
        <f>COUNTIF(BC35:CF35,"●")</f>
        <v>0</v>
      </c>
      <c r="CP35" s="75">
        <f>+CO35+CP27</f>
        <v>0</v>
      </c>
      <c r="CR35" s="142"/>
      <c r="CS35" s="37" t="s">
        <v>21</v>
      </c>
      <c r="CT35" s="50">
        <f>IFERROR(+CT34/CT33,"")</f>
        <v>0</v>
      </c>
      <c r="CU35" s="51" t="str">
        <f>IF(CT35="","",IF(CT35&gt;=0.285,"4週8休以上",IF(CT35&gt;=0.25,"4週7休以上4週8休未満",IF(CT35&gt;=0.214,"4週6休以上4週7休未満",IF(0.214&gt;CT35,"4週6休未満")))))</f>
        <v>4週6休未満</v>
      </c>
      <c r="CV35" s="34" t="str">
        <f t="shared" si="29"/>
        <v>対象期間</v>
      </c>
      <c r="CX35" s="70" t="s">
        <v>23</v>
      </c>
      <c r="CY35" s="71" t="s">
        <v>29</v>
      </c>
      <c r="CZ35" s="71"/>
      <c r="DA35" s="71"/>
      <c r="DB35" s="71"/>
      <c r="DC35" s="71"/>
      <c r="DD35" s="71"/>
      <c r="DE35" s="71" t="s">
        <v>29</v>
      </c>
      <c r="DF35" s="71" t="s">
        <v>29</v>
      </c>
      <c r="DG35" s="71"/>
      <c r="DH35" s="71"/>
      <c r="DI35" s="71"/>
      <c r="DJ35" s="71"/>
      <c r="DK35" s="71"/>
      <c r="DL35" s="71" t="s">
        <v>29</v>
      </c>
      <c r="DM35" s="71" t="s">
        <v>29</v>
      </c>
      <c r="DN35" s="71" t="s">
        <v>29</v>
      </c>
      <c r="DO35" s="71"/>
      <c r="DP35" s="71"/>
      <c r="DQ35" s="71"/>
      <c r="DR35" s="71"/>
      <c r="DS35" s="71"/>
      <c r="DT35" s="71" t="s">
        <v>29</v>
      </c>
      <c r="DU35" s="71"/>
      <c r="DV35" s="71"/>
      <c r="DW35" s="71"/>
      <c r="DX35" s="71"/>
      <c r="DY35" s="71"/>
      <c r="DZ35" s="71" t="s">
        <v>29</v>
      </c>
      <c r="EA35" s="71" t="s">
        <v>29</v>
      </c>
      <c r="EB35" s="93"/>
      <c r="EC35" s="72"/>
      <c r="ED35" s="73"/>
      <c r="EE35" s="73"/>
      <c r="EF35" s="73"/>
      <c r="EG35" s="73" t="s">
        <v>29</v>
      </c>
      <c r="EH35" s="73" t="s">
        <v>29</v>
      </c>
      <c r="EI35" s="73"/>
      <c r="EJ35" s="73"/>
      <c r="EK35" s="76">
        <f>COUNTIF(CY35:EB35,"●")</f>
        <v>9</v>
      </c>
      <c r="EL35" s="75">
        <f>+EK35+EL27</f>
        <v>14</v>
      </c>
      <c r="EN35" s="142"/>
      <c r="EO35" s="37" t="s">
        <v>21</v>
      </c>
      <c r="EP35" s="50">
        <f>IFERROR(+EP34/EP33,"")</f>
        <v>0.29032258064516131</v>
      </c>
      <c r="EQ35" s="51" t="str">
        <f>IF(EP35="","",IF(EP35&gt;=0.285,"4週8休以上",IF(EP35&gt;=0.25,"4週7休以上4週8休未満",IF(EP35&gt;=0.214,"4週6休以上4週7休未満",IF(0.214&gt;EP35,"4週6休未満")))))</f>
        <v>4週8休以上</v>
      </c>
      <c r="ER35" s="68"/>
      <c r="ES35" s="68"/>
      <c r="ET35" s="68"/>
      <c r="EU35" s="68"/>
      <c r="EV35" s="68"/>
      <c r="EW35" s="68"/>
    </row>
    <row r="36" spans="1:153" s="28" customFormat="1" ht="19.5" thickBot="1">
      <c r="A36" s="34"/>
      <c r="C36" s="77" t="s">
        <v>25</v>
      </c>
      <c r="D36" s="94"/>
      <c r="E36" s="137" t="str">
        <f>IF(COUNTIF(E35:K35,"")&gt;=7,"",IF(COUNTIF(E35:K35,"●")&gt;=2,"OK","OUT"))</f>
        <v/>
      </c>
      <c r="F36" s="138"/>
      <c r="G36" s="138"/>
      <c r="H36" s="138"/>
      <c r="I36" s="138"/>
      <c r="J36" s="138"/>
      <c r="K36" s="139"/>
      <c r="L36" s="137" t="str">
        <f>IF(COUNTIF(L35:R35,"")&gt;=7,"",IF(COUNTIF(L35:R35,"●")&gt;=2,"OK","OUT"))</f>
        <v/>
      </c>
      <c r="M36" s="138"/>
      <c r="N36" s="138"/>
      <c r="O36" s="138"/>
      <c r="P36" s="138"/>
      <c r="Q36" s="138"/>
      <c r="R36" s="139"/>
      <c r="S36" s="137" t="str">
        <f>IF(COUNTIF(S35:Y35,"")&gt;=7,"",IF(COUNTIF(S35:Y35,"●")&gt;=2,"OK","OUT"))</f>
        <v/>
      </c>
      <c r="T36" s="138"/>
      <c r="U36" s="138"/>
      <c r="V36" s="138"/>
      <c r="W36" s="138"/>
      <c r="X36" s="138"/>
      <c r="Y36" s="139"/>
      <c r="Z36" s="137" t="str">
        <f>IF(COUNTIF(Z35:AF35,"")&gt;=7,"",IF(COUNTIF(Z35:AF35,"●")&gt;=2,"OK","OUT"))</f>
        <v/>
      </c>
      <c r="AA36" s="138"/>
      <c r="AB36" s="138"/>
      <c r="AC36" s="138"/>
      <c r="AD36" s="138"/>
      <c r="AE36" s="138"/>
      <c r="AF36" s="139"/>
      <c r="AG36" s="137" t="str">
        <f>IF(COUNTIF(AG35:AM35,"")&gt;=7,"",IF(COUNTIF(AG35:AM35,"●")&gt;=2,"OK","OUT"))</f>
        <v/>
      </c>
      <c r="AH36" s="138"/>
      <c r="AI36" s="138"/>
      <c r="AJ36" s="138"/>
      <c r="AK36" s="138"/>
      <c r="AL36" s="138"/>
      <c r="AM36" s="139"/>
      <c r="AN36" s="137"/>
      <c r="AO36" s="138"/>
      <c r="AP36" s="83"/>
      <c r="AQ36" s="79"/>
      <c r="AS36" s="143"/>
      <c r="AT36" s="80" t="s">
        <v>26</v>
      </c>
      <c r="AU36" s="81" t="str">
        <f>IF(COUNTIF(D36:AO36,"OUT")&gt;=1,"OUT","OK")</f>
        <v>OK</v>
      </c>
      <c r="AV36" s="82"/>
      <c r="AX36" s="68"/>
      <c r="AY36" s="68"/>
      <c r="AZ36" s="68"/>
      <c r="BB36" s="77" t="s">
        <v>25</v>
      </c>
      <c r="BC36" s="94"/>
      <c r="BD36" s="137" t="str">
        <f>IF(COUNTIF(BD35:BJ35,"")&gt;=7,"",IF(COUNTIF(BD35:BJ35,"●")&gt;=2,"OK","OUT"))</f>
        <v/>
      </c>
      <c r="BE36" s="138"/>
      <c r="BF36" s="138"/>
      <c r="BG36" s="138"/>
      <c r="BH36" s="138"/>
      <c r="BI36" s="138"/>
      <c r="BJ36" s="139"/>
      <c r="BK36" s="137" t="str">
        <f>IF(COUNTIF(BK35:BQ35,"")&gt;=7,"",IF(COUNTIF(BK35:BQ35,"●")&gt;=2,"OK","OUT"))</f>
        <v/>
      </c>
      <c r="BL36" s="138"/>
      <c r="BM36" s="138"/>
      <c r="BN36" s="138"/>
      <c r="BO36" s="138"/>
      <c r="BP36" s="138"/>
      <c r="BQ36" s="139"/>
      <c r="BR36" s="137" t="str">
        <f>IF(COUNTIF(BR35:BX35,"")&gt;=7,"",IF(COUNTIF(BR35:BX35,"●")&gt;=2,"OK","OUT"))</f>
        <v/>
      </c>
      <c r="BS36" s="138"/>
      <c r="BT36" s="138"/>
      <c r="BU36" s="138"/>
      <c r="BV36" s="138"/>
      <c r="BW36" s="138"/>
      <c r="BX36" s="139"/>
      <c r="BY36" s="137" t="str">
        <f>IF(COUNTIF(BY35:CE35,"")&gt;=7,"",IF(COUNTIF(BY35:CE35,"●")&gt;=2,"OK","OUT"))</f>
        <v/>
      </c>
      <c r="BZ36" s="138"/>
      <c r="CA36" s="138"/>
      <c r="CB36" s="138"/>
      <c r="CC36" s="138"/>
      <c r="CD36" s="138"/>
      <c r="CE36" s="139"/>
      <c r="CF36" s="137" t="str">
        <f>IF(COUNTIF(CF35:CL35,"")&gt;=7,"",IF(COUNTIF(CF35:CL35,"●")&gt;=2,"OK","OUT"))</f>
        <v/>
      </c>
      <c r="CG36" s="138"/>
      <c r="CH36" s="138"/>
      <c r="CI36" s="138"/>
      <c r="CJ36" s="138"/>
      <c r="CK36" s="138"/>
      <c r="CL36" s="139"/>
      <c r="CM36" s="137"/>
      <c r="CN36" s="138"/>
      <c r="CO36" s="83"/>
      <c r="CP36" s="79"/>
      <c r="CR36" s="143"/>
      <c r="CS36" s="80" t="s">
        <v>26</v>
      </c>
      <c r="CT36" s="81" t="str">
        <f>IF(COUNTIF(BC36:CN36,"OUT")&gt;=1,"OUT","OK")</f>
        <v>OK</v>
      </c>
      <c r="CU36" s="82"/>
      <c r="CV36" s="34"/>
      <c r="CX36" s="77" t="s">
        <v>25</v>
      </c>
      <c r="CY36" s="94"/>
      <c r="CZ36" s="137" t="str">
        <f>IF(COUNTIF(CZ35:DF35,"")&gt;=7,"",IF(COUNTIF(CZ35:DF35,"●")&gt;=2,"OK","OUT"))</f>
        <v>OK</v>
      </c>
      <c r="DA36" s="138"/>
      <c r="DB36" s="138"/>
      <c r="DC36" s="138"/>
      <c r="DD36" s="138"/>
      <c r="DE36" s="138"/>
      <c r="DF36" s="139"/>
      <c r="DG36" s="137" t="str">
        <f>IF(COUNTIF(DG35:DM35,"")&gt;=7,"",IF(COUNTIF(DG35:DM35,"●")&gt;=2,"OK","OUT"))</f>
        <v>OK</v>
      </c>
      <c r="DH36" s="138"/>
      <c r="DI36" s="138"/>
      <c r="DJ36" s="138"/>
      <c r="DK36" s="138"/>
      <c r="DL36" s="138"/>
      <c r="DM36" s="139"/>
      <c r="DN36" s="137" t="str">
        <f>IF(COUNTIF(DN35:DT35,"")&gt;=7,"",IF(COUNTIF(DN35:DT35,"●")&gt;=2,"OK","OUT"))</f>
        <v>OK</v>
      </c>
      <c r="DO36" s="138"/>
      <c r="DP36" s="138"/>
      <c r="DQ36" s="138"/>
      <c r="DR36" s="138"/>
      <c r="DS36" s="138"/>
      <c r="DT36" s="139"/>
      <c r="DU36" s="137" t="str">
        <f>IF(COUNTIF(DU35:EA35,"")&gt;=7,"",IF(COUNTIF(DU35:EA35,"●")&gt;=2,"OK","OUT"))</f>
        <v>OK</v>
      </c>
      <c r="DV36" s="138"/>
      <c r="DW36" s="138"/>
      <c r="DX36" s="138"/>
      <c r="DY36" s="138"/>
      <c r="DZ36" s="138"/>
      <c r="EA36" s="139"/>
      <c r="EB36" s="137" t="str">
        <f>IF(COUNTIF(EB35:EH35,"")&gt;=7,"",IF(COUNTIF(EB35:EH35,"●")&gt;=2,"OK","OUT"))</f>
        <v>OK</v>
      </c>
      <c r="EC36" s="138"/>
      <c r="ED36" s="138"/>
      <c r="EE36" s="138"/>
      <c r="EF36" s="138"/>
      <c r="EG36" s="138"/>
      <c r="EH36" s="139"/>
      <c r="EI36" s="137"/>
      <c r="EJ36" s="138"/>
      <c r="EK36" s="83"/>
      <c r="EL36" s="79"/>
      <c r="EN36" s="143"/>
      <c r="EO36" s="80" t="s">
        <v>26</v>
      </c>
      <c r="EP36" s="81" t="str">
        <f>IF(COUNTIF(CY36:EJ36,"OUT")&gt;=1,"OUT","OK")</f>
        <v>OK</v>
      </c>
      <c r="EQ36" s="82"/>
      <c r="ER36" s="68"/>
      <c r="ES36" s="68"/>
      <c r="ET36" s="68"/>
      <c r="EU36" s="68"/>
      <c r="EV36" s="68"/>
      <c r="EW36" s="68"/>
    </row>
    <row r="37" spans="1:153" ht="19.5" thickBot="1">
      <c r="A37" s="34" t="str">
        <f t="shared" si="28"/>
        <v>対象期間</v>
      </c>
      <c r="AH37" s="95"/>
      <c r="AX37" s="1"/>
      <c r="AY37" s="1"/>
      <c r="AZ37" s="1"/>
      <c r="CG37" s="95"/>
      <c r="CV37" s="34" t="str">
        <f t="shared" si="29"/>
        <v>対象期間</v>
      </c>
      <c r="EC37" s="95"/>
      <c r="ER37" s="1"/>
      <c r="ES37" s="1"/>
      <c r="ET37" s="1"/>
      <c r="EU37" s="1"/>
      <c r="EV37" s="1"/>
      <c r="EW37" s="1"/>
    </row>
    <row r="38" spans="1:153" ht="13.5" customHeight="1">
      <c r="A38" s="34" t="str">
        <f t="shared" ref="A38:A45" si="39">IF($AU$38="","","対象期間")</f>
        <v>対象期間</v>
      </c>
      <c r="C38" s="36" t="s">
        <v>13</v>
      </c>
      <c r="D38" s="145">
        <f>D30+MONTH(1)</f>
        <v>7</v>
      </c>
      <c r="E38" s="146"/>
      <c r="F38" s="146"/>
      <c r="G38" s="146"/>
      <c r="H38" s="146"/>
      <c r="I38" s="146"/>
      <c r="J38" s="146"/>
      <c r="K38" s="146"/>
      <c r="L38" s="146"/>
      <c r="M38" s="146"/>
      <c r="N38" s="146"/>
      <c r="O38" s="146"/>
      <c r="P38" s="146"/>
      <c r="Q38" s="146"/>
      <c r="R38" s="146"/>
      <c r="S38" s="146"/>
      <c r="T38" s="146"/>
      <c r="U38" s="146"/>
      <c r="V38" s="146"/>
      <c r="W38" s="146"/>
      <c r="X38" s="146"/>
      <c r="Y38" s="146"/>
      <c r="Z38" s="146"/>
      <c r="AA38" s="146"/>
      <c r="AB38" s="146"/>
      <c r="AC38" s="146"/>
      <c r="AD38" s="146"/>
      <c r="AE38" s="146"/>
      <c r="AF38" s="146"/>
      <c r="AG38" s="146"/>
      <c r="AH38" s="158"/>
      <c r="AI38" s="147">
        <f>D38+1</f>
        <v>8</v>
      </c>
      <c r="AJ38" s="148"/>
      <c r="AK38" s="148"/>
      <c r="AL38" s="148"/>
      <c r="AM38" s="148"/>
      <c r="AN38" s="148"/>
      <c r="AO38" s="149"/>
      <c r="AP38" s="150" t="s">
        <v>14</v>
      </c>
      <c r="AQ38" s="153" t="s">
        <v>15</v>
      </c>
      <c r="AS38" s="144" t="s">
        <v>16</v>
      </c>
      <c r="AT38" s="37" t="s">
        <v>17</v>
      </c>
      <c r="AU38" s="38">
        <f>IF(IF(MONTH([1]入力表!$E$6)=12,YEAR([1]入力表!$E$6)+1&amp;"01",YEAR([1]入力表!$E$6)&amp;TEXT(MONTH([1]入力表!$E$6)+1,"00"))&gt;YEAR($D38)&amp;TEXT(MONTH($D38),"00"),COUNTIF(D42:AH42,"")+COUNTIF(D42:AH42,"○"),"")</f>
        <v>31</v>
      </c>
      <c r="AX38" s="1"/>
      <c r="AY38" s="1"/>
      <c r="AZ38" s="1"/>
      <c r="BB38" s="36" t="s">
        <v>13</v>
      </c>
      <c r="BC38" s="145">
        <f>BC30+MONTH(1)</f>
        <v>7</v>
      </c>
      <c r="BD38" s="146"/>
      <c r="BE38" s="146"/>
      <c r="BF38" s="146"/>
      <c r="BG38" s="146"/>
      <c r="BH38" s="146"/>
      <c r="BI38" s="146"/>
      <c r="BJ38" s="146"/>
      <c r="BK38" s="146"/>
      <c r="BL38" s="146"/>
      <c r="BM38" s="146"/>
      <c r="BN38" s="146"/>
      <c r="BO38" s="146"/>
      <c r="BP38" s="146"/>
      <c r="BQ38" s="146"/>
      <c r="BR38" s="146"/>
      <c r="BS38" s="146"/>
      <c r="BT38" s="146"/>
      <c r="BU38" s="146"/>
      <c r="BV38" s="146"/>
      <c r="BW38" s="146"/>
      <c r="BX38" s="146"/>
      <c r="BY38" s="146"/>
      <c r="BZ38" s="146"/>
      <c r="CA38" s="146"/>
      <c r="CB38" s="146"/>
      <c r="CC38" s="146"/>
      <c r="CD38" s="146"/>
      <c r="CE38" s="146"/>
      <c r="CF38" s="146"/>
      <c r="CG38" s="158"/>
      <c r="CH38" s="147">
        <f>BC38+1</f>
        <v>8</v>
      </c>
      <c r="CI38" s="148"/>
      <c r="CJ38" s="148"/>
      <c r="CK38" s="148"/>
      <c r="CL38" s="148"/>
      <c r="CM38" s="148"/>
      <c r="CN38" s="149"/>
      <c r="CO38" s="150" t="s">
        <v>14</v>
      </c>
      <c r="CP38" s="153" t="s">
        <v>15</v>
      </c>
      <c r="CR38" s="144" t="s">
        <v>16</v>
      </c>
      <c r="CS38" s="37" t="s">
        <v>17</v>
      </c>
      <c r="CT38" s="38">
        <f>IF(IF(MONTH([1]入力表!$E$6)=12,YEAR([1]入力表!$E$6)+1&amp;"01",YEAR([1]入力表!$E$6)&amp;TEXT(MONTH([1]入力表!$E$6)+1,"00"))&gt;YEAR($D38)&amp;TEXT(MONTH($D38),"00"),COUNTIF(BC42:CG42,"")+COUNTIF(BC42:CG42,"○"),"")</f>
        <v>31</v>
      </c>
      <c r="CV38" s="34" t="str">
        <f t="shared" ref="CV38:CV45" si="40">IF($AU$38="","","対象期間")</f>
        <v>対象期間</v>
      </c>
      <c r="CX38" s="36" t="s">
        <v>13</v>
      </c>
      <c r="CY38" s="145">
        <f>CY30+MONTH(1)</f>
        <v>7</v>
      </c>
      <c r="CZ38" s="146"/>
      <c r="DA38" s="146"/>
      <c r="DB38" s="146"/>
      <c r="DC38" s="146"/>
      <c r="DD38" s="146"/>
      <c r="DE38" s="146"/>
      <c r="DF38" s="146"/>
      <c r="DG38" s="146"/>
      <c r="DH38" s="146"/>
      <c r="DI38" s="146"/>
      <c r="DJ38" s="146"/>
      <c r="DK38" s="146"/>
      <c r="DL38" s="146"/>
      <c r="DM38" s="146"/>
      <c r="DN38" s="146"/>
      <c r="DO38" s="146"/>
      <c r="DP38" s="146"/>
      <c r="DQ38" s="146"/>
      <c r="DR38" s="146"/>
      <c r="DS38" s="146"/>
      <c r="DT38" s="146"/>
      <c r="DU38" s="146"/>
      <c r="DV38" s="146"/>
      <c r="DW38" s="146"/>
      <c r="DX38" s="146"/>
      <c r="DY38" s="146"/>
      <c r="DZ38" s="146"/>
      <c r="EA38" s="146"/>
      <c r="EB38" s="146"/>
      <c r="EC38" s="158"/>
      <c r="ED38" s="147">
        <f>CY38+1</f>
        <v>8</v>
      </c>
      <c r="EE38" s="148"/>
      <c r="EF38" s="148"/>
      <c r="EG38" s="148"/>
      <c r="EH38" s="148"/>
      <c r="EI38" s="148"/>
      <c r="EJ38" s="149"/>
      <c r="EK38" s="150" t="s">
        <v>14</v>
      </c>
      <c r="EL38" s="153" t="s">
        <v>15</v>
      </c>
      <c r="EN38" s="144" t="s">
        <v>16</v>
      </c>
      <c r="EO38" s="37" t="s">
        <v>17</v>
      </c>
      <c r="EP38" s="38">
        <f>IF(IF(MONTH([1]入力表!$E$6)=12,YEAR([1]入力表!$E$6)+1&amp;"01",YEAR([1]入力表!$E$6)&amp;TEXT(MONTH([1]入力表!$E$6)+1,"00"))&gt;YEAR($D38)&amp;TEXT(MONTH($D38),"00"),COUNTIF(CY42:EC42,"")+COUNTIF(CY42:EC42,"○"),"")</f>
        <v>31</v>
      </c>
      <c r="ER38" s="1"/>
      <c r="ES38" s="1"/>
      <c r="ET38" s="1"/>
      <c r="EU38" s="1"/>
      <c r="EV38" s="1"/>
      <c r="EW38" s="1"/>
    </row>
    <row r="39" spans="1:153" ht="19.5" thickBot="1">
      <c r="A39" s="34" t="str">
        <f t="shared" si="39"/>
        <v>対象期間</v>
      </c>
      <c r="C39" s="39" t="s">
        <v>18</v>
      </c>
      <c r="D39" s="40">
        <f>DATE($M$7,D38,1)</f>
        <v>45839</v>
      </c>
      <c r="E39" s="40">
        <f>D39+1</f>
        <v>45840</v>
      </c>
      <c r="F39" s="40">
        <f t="shared" ref="F39:AO39" si="41">E39+1</f>
        <v>45841</v>
      </c>
      <c r="G39" s="41">
        <f t="shared" si="41"/>
        <v>45842</v>
      </c>
      <c r="H39" s="41">
        <f t="shared" si="41"/>
        <v>45843</v>
      </c>
      <c r="I39" s="41">
        <f t="shared" si="41"/>
        <v>45844</v>
      </c>
      <c r="J39" s="41">
        <f t="shared" si="41"/>
        <v>45845</v>
      </c>
      <c r="K39" s="41">
        <f t="shared" si="41"/>
        <v>45846</v>
      </c>
      <c r="L39" s="41">
        <f t="shared" si="41"/>
        <v>45847</v>
      </c>
      <c r="M39" s="41">
        <f t="shared" si="41"/>
        <v>45848</v>
      </c>
      <c r="N39" s="41">
        <f t="shared" si="41"/>
        <v>45849</v>
      </c>
      <c r="O39" s="41">
        <f t="shared" si="41"/>
        <v>45850</v>
      </c>
      <c r="P39" s="41">
        <f t="shared" si="41"/>
        <v>45851</v>
      </c>
      <c r="Q39" s="41">
        <f t="shared" si="41"/>
        <v>45852</v>
      </c>
      <c r="R39" s="41">
        <f t="shared" si="41"/>
        <v>45853</v>
      </c>
      <c r="S39" s="41">
        <f t="shared" si="41"/>
        <v>45854</v>
      </c>
      <c r="T39" s="41">
        <f t="shared" si="41"/>
        <v>45855</v>
      </c>
      <c r="U39" s="41">
        <f t="shared" si="41"/>
        <v>45856</v>
      </c>
      <c r="V39" s="41">
        <f t="shared" si="41"/>
        <v>45857</v>
      </c>
      <c r="W39" s="41">
        <f t="shared" si="41"/>
        <v>45858</v>
      </c>
      <c r="X39" s="41">
        <f t="shared" si="41"/>
        <v>45859</v>
      </c>
      <c r="Y39" s="41">
        <f t="shared" si="41"/>
        <v>45860</v>
      </c>
      <c r="Z39" s="41">
        <f t="shared" si="41"/>
        <v>45861</v>
      </c>
      <c r="AA39" s="41">
        <f t="shared" si="41"/>
        <v>45862</v>
      </c>
      <c r="AB39" s="41">
        <f t="shared" si="41"/>
        <v>45863</v>
      </c>
      <c r="AC39" s="41">
        <f t="shared" si="41"/>
        <v>45864</v>
      </c>
      <c r="AD39" s="41">
        <f t="shared" si="41"/>
        <v>45865</v>
      </c>
      <c r="AE39" s="41">
        <f t="shared" si="41"/>
        <v>45866</v>
      </c>
      <c r="AF39" s="41">
        <f t="shared" si="41"/>
        <v>45867</v>
      </c>
      <c r="AG39" s="84">
        <f t="shared" si="41"/>
        <v>45868</v>
      </c>
      <c r="AH39" s="41">
        <f t="shared" si="41"/>
        <v>45869</v>
      </c>
      <c r="AI39" s="42">
        <f t="shared" si="41"/>
        <v>45870</v>
      </c>
      <c r="AJ39" s="42">
        <f t="shared" si="41"/>
        <v>45871</v>
      </c>
      <c r="AK39" s="42">
        <f t="shared" si="41"/>
        <v>45872</v>
      </c>
      <c r="AL39" s="42">
        <f t="shared" si="41"/>
        <v>45873</v>
      </c>
      <c r="AM39" s="42">
        <f t="shared" si="41"/>
        <v>45874</v>
      </c>
      <c r="AN39" s="42">
        <f t="shared" si="41"/>
        <v>45875</v>
      </c>
      <c r="AO39" s="42">
        <f t="shared" si="41"/>
        <v>45876</v>
      </c>
      <c r="AP39" s="151"/>
      <c r="AQ39" s="154"/>
      <c r="AS39" s="144"/>
      <c r="AT39" s="37" t="s">
        <v>19</v>
      </c>
      <c r="AU39" s="43">
        <f>IF(IF(MONTH([1]入力表!$E$6)=12,YEAR([1]入力表!$E$6)+1&amp;"01",YEAR([1]入力表!$E$6)&amp;TEXT(MONTH([1]入力表!$E$6)+1,"00"))&gt;YEAR($D38)&amp;TEXT(MONTH($D38),"00"),COUNTIF(D42:AH42,"○"),"")</f>
        <v>0</v>
      </c>
      <c r="AX39" s="1"/>
      <c r="AY39" s="1"/>
      <c r="AZ39" s="1"/>
      <c r="BB39" s="39" t="s">
        <v>18</v>
      </c>
      <c r="BC39" s="40">
        <f>DATE($M$7,BC38,1)</f>
        <v>45839</v>
      </c>
      <c r="BD39" s="40">
        <f>BC39+1</f>
        <v>45840</v>
      </c>
      <c r="BE39" s="40">
        <f t="shared" ref="BE39:CN39" si="42">BD39+1</f>
        <v>45841</v>
      </c>
      <c r="BF39" s="41">
        <f t="shared" si="42"/>
        <v>45842</v>
      </c>
      <c r="BG39" s="41">
        <f t="shared" si="42"/>
        <v>45843</v>
      </c>
      <c r="BH39" s="41">
        <f t="shared" si="42"/>
        <v>45844</v>
      </c>
      <c r="BI39" s="41">
        <f t="shared" si="42"/>
        <v>45845</v>
      </c>
      <c r="BJ39" s="41">
        <f t="shared" si="42"/>
        <v>45846</v>
      </c>
      <c r="BK39" s="41">
        <f t="shared" si="42"/>
        <v>45847</v>
      </c>
      <c r="BL39" s="41">
        <f t="shared" si="42"/>
        <v>45848</v>
      </c>
      <c r="BM39" s="41">
        <f t="shared" si="42"/>
        <v>45849</v>
      </c>
      <c r="BN39" s="41">
        <f t="shared" si="42"/>
        <v>45850</v>
      </c>
      <c r="BO39" s="41">
        <f t="shared" si="42"/>
        <v>45851</v>
      </c>
      <c r="BP39" s="41">
        <f t="shared" si="42"/>
        <v>45852</v>
      </c>
      <c r="BQ39" s="41">
        <f t="shared" si="42"/>
        <v>45853</v>
      </c>
      <c r="BR39" s="41">
        <f t="shared" si="42"/>
        <v>45854</v>
      </c>
      <c r="BS39" s="41">
        <f t="shared" si="42"/>
        <v>45855</v>
      </c>
      <c r="BT39" s="41">
        <f t="shared" si="42"/>
        <v>45856</v>
      </c>
      <c r="BU39" s="41">
        <f t="shared" si="42"/>
        <v>45857</v>
      </c>
      <c r="BV39" s="41">
        <f t="shared" si="42"/>
        <v>45858</v>
      </c>
      <c r="BW39" s="41">
        <f t="shared" si="42"/>
        <v>45859</v>
      </c>
      <c r="BX39" s="41">
        <f t="shared" si="42"/>
        <v>45860</v>
      </c>
      <c r="BY39" s="41">
        <f t="shared" si="42"/>
        <v>45861</v>
      </c>
      <c r="BZ39" s="41">
        <f t="shared" si="42"/>
        <v>45862</v>
      </c>
      <c r="CA39" s="41">
        <f t="shared" si="42"/>
        <v>45863</v>
      </c>
      <c r="CB39" s="41">
        <f t="shared" si="42"/>
        <v>45864</v>
      </c>
      <c r="CC39" s="41">
        <f t="shared" si="42"/>
        <v>45865</v>
      </c>
      <c r="CD39" s="41">
        <f t="shared" si="42"/>
        <v>45866</v>
      </c>
      <c r="CE39" s="41">
        <f t="shared" si="42"/>
        <v>45867</v>
      </c>
      <c r="CF39" s="84">
        <f t="shared" si="42"/>
        <v>45868</v>
      </c>
      <c r="CG39" s="41">
        <f t="shared" si="42"/>
        <v>45869</v>
      </c>
      <c r="CH39" s="42">
        <f t="shared" si="42"/>
        <v>45870</v>
      </c>
      <c r="CI39" s="42">
        <f t="shared" si="42"/>
        <v>45871</v>
      </c>
      <c r="CJ39" s="42">
        <f t="shared" si="42"/>
        <v>45872</v>
      </c>
      <c r="CK39" s="42">
        <f t="shared" si="42"/>
        <v>45873</v>
      </c>
      <c r="CL39" s="42">
        <f t="shared" si="42"/>
        <v>45874</v>
      </c>
      <c r="CM39" s="42">
        <f t="shared" si="42"/>
        <v>45875</v>
      </c>
      <c r="CN39" s="42">
        <f t="shared" si="42"/>
        <v>45876</v>
      </c>
      <c r="CO39" s="151"/>
      <c r="CP39" s="154"/>
      <c r="CR39" s="144"/>
      <c r="CS39" s="37" t="s">
        <v>19</v>
      </c>
      <c r="CT39" s="43">
        <f>IF(IF(MONTH([1]入力表!$E$6)=12,YEAR([1]入力表!$E$6)+1&amp;"01",YEAR([1]入力表!$E$6)&amp;TEXT(MONTH([1]入力表!$E$6)+1,"00"))&gt;YEAR($D38)&amp;TEXT(MONTH($D38),"00"),COUNTIF(BC42:CG42,"○"),"")</f>
        <v>8</v>
      </c>
      <c r="CV39" s="34" t="str">
        <f t="shared" si="40"/>
        <v>対象期間</v>
      </c>
      <c r="CX39" s="39" t="s">
        <v>18</v>
      </c>
      <c r="CY39" s="40">
        <f>DATE($M$7,CY38,1)</f>
        <v>45839</v>
      </c>
      <c r="CZ39" s="40">
        <f>CY39+1</f>
        <v>45840</v>
      </c>
      <c r="DA39" s="40">
        <f t="shared" ref="DA39:EJ39" si="43">CZ39+1</f>
        <v>45841</v>
      </c>
      <c r="DB39" s="41">
        <f t="shared" si="43"/>
        <v>45842</v>
      </c>
      <c r="DC39" s="41">
        <f t="shared" si="43"/>
        <v>45843</v>
      </c>
      <c r="DD39" s="41">
        <f t="shared" si="43"/>
        <v>45844</v>
      </c>
      <c r="DE39" s="41">
        <f t="shared" si="43"/>
        <v>45845</v>
      </c>
      <c r="DF39" s="41">
        <f t="shared" si="43"/>
        <v>45846</v>
      </c>
      <c r="DG39" s="41">
        <f t="shared" si="43"/>
        <v>45847</v>
      </c>
      <c r="DH39" s="41">
        <f t="shared" si="43"/>
        <v>45848</v>
      </c>
      <c r="DI39" s="41">
        <f t="shared" si="43"/>
        <v>45849</v>
      </c>
      <c r="DJ39" s="41">
        <f t="shared" si="43"/>
        <v>45850</v>
      </c>
      <c r="DK39" s="41">
        <f t="shared" si="43"/>
        <v>45851</v>
      </c>
      <c r="DL39" s="41">
        <f t="shared" si="43"/>
        <v>45852</v>
      </c>
      <c r="DM39" s="41">
        <f t="shared" si="43"/>
        <v>45853</v>
      </c>
      <c r="DN39" s="41">
        <f t="shared" si="43"/>
        <v>45854</v>
      </c>
      <c r="DO39" s="41">
        <f t="shared" si="43"/>
        <v>45855</v>
      </c>
      <c r="DP39" s="41">
        <f t="shared" si="43"/>
        <v>45856</v>
      </c>
      <c r="DQ39" s="41">
        <f t="shared" si="43"/>
        <v>45857</v>
      </c>
      <c r="DR39" s="41">
        <f t="shared" si="43"/>
        <v>45858</v>
      </c>
      <c r="DS39" s="41">
        <f t="shared" si="43"/>
        <v>45859</v>
      </c>
      <c r="DT39" s="41">
        <f t="shared" si="43"/>
        <v>45860</v>
      </c>
      <c r="DU39" s="41">
        <f t="shared" si="43"/>
        <v>45861</v>
      </c>
      <c r="DV39" s="41">
        <f t="shared" si="43"/>
        <v>45862</v>
      </c>
      <c r="DW39" s="41">
        <f t="shared" si="43"/>
        <v>45863</v>
      </c>
      <c r="DX39" s="41">
        <f t="shared" si="43"/>
        <v>45864</v>
      </c>
      <c r="DY39" s="41">
        <f t="shared" si="43"/>
        <v>45865</v>
      </c>
      <c r="DZ39" s="41">
        <f t="shared" si="43"/>
        <v>45866</v>
      </c>
      <c r="EA39" s="41">
        <f t="shared" si="43"/>
        <v>45867</v>
      </c>
      <c r="EB39" s="84">
        <f t="shared" si="43"/>
        <v>45868</v>
      </c>
      <c r="EC39" s="41">
        <f t="shared" si="43"/>
        <v>45869</v>
      </c>
      <c r="ED39" s="42">
        <f t="shared" si="43"/>
        <v>45870</v>
      </c>
      <c r="EE39" s="42">
        <f t="shared" si="43"/>
        <v>45871</v>
      </c>
      <c r="EF39" s="42">
        <f t="shared" si="43"/>
        <v>45872</v>
      </c>
      <c r="EG39" s="42">
        <f t="shared" si="43"/>
        <v>45873</v>
      </c>
      <c r="EH39" s="42">
        <f t="shared" si="43"/>
        <v>45874</v>
      </c>
      <c r="EI39" s="42">
        <f t="shared" si="43"/>
        <v>45875</v>
      </c>
      <c r="EJ39" s="42">
        <f t="shared" si="43"/>
        <v>45876</v>
      </c>
      <c r="EK39" s="151"/>
      <c r="EL39" s="154"/>
      <c r="EN39" s="144"/>
      <c r="EO39" s="37" t="s">
        <v>19</v>
      </c>
      <c r="EP39" s="43">
        <f>IF(IF(MONTH([1]入力表!$E$6)=12,YEAR([1]入力表!$E$6)+1&amp;"01",YEAR([1]入力表!$E$6)&amp;TEXT(MONTH([1]入力表!$E$6)+1,"00"))&gt;YEAR($D38)&amp;TEXT(MONTH($D38),"00"),COUNTIF(CY42:EC42,"○"),"")</f>
        <v>8</v>
      </c>
      <c r="ER39" s="1"/>
      <c r="ES39" s="1"/>
      <c r="ET39" s="1"/>
      <c r="EU39" s="1"/>
      <c r="EV39" s="1"/>
      <c r="EW39" s="1"/>
    </row>
    <row r="40" spans="1:153" ht="19.5" thickBot="1">
      <c r="A40" s="34" t="str">
        <f t="shared" si="39"/>
        <v>対象期間</v>
      </c>
      <c r="C40" s="39" t="s">
        <v>20</v>
      </c>
      <c r="D40" s="46" t="str">
        <f>TEXT(WEEKDAY(+D39),"aaa")</f>
        <v>火</v>
      </c>
      <c r="E40" s="46" t="str">
        <f>TEXT(WEEKDAY(+E39),"aaa")</f>
        <v>水</v>
      </c>
      <c r="F40" s="46" t="str">
        <f t="shared" ref="F40:AE40" si="44">TEXT(WEEKDAY(+F39),"aaa")</f>
        <v>木</v>
      </c>
      <c r="G40" s="47" t="str">
        <f t="shared" si="44"/>
        <v>金</v>
      </c>
      <c r="H40" s="47" t="str">
        <f t="shared" si="44"/>
        <v>土</v>
      </c>
      <c r="I40" s="47" t="str">
        <f t="shared" si="44"/>
        <v>日</v>
      </c>
      <c r="J40" s="47" t="str">
        <f t="shared" si="44"/>
        <v>月</v>
      </c>
      <c r="K40" s="47" t="str">
        <f t="shared" si="44"/>
        <v>火</v>
      </c>
      <c r="L40" s="47" t="str">
        <f t="shared" si="44"/>
        <v>水</v>
      </c>
      <c r="M40" s="47" t="str">
        <f t="shared" si="44"/>
        <v>木</v>
      </c>
      <c r="N40" s="47" t="str">
        <f t="shared" si="44"/>
        <v>金</v>
      </c>
      <c r="O40" s="47" t="str">
        <f t="shared" si="44"/>
        <v>土</v>
      </c>
      <c r="P40" s="47" t="str">
        <f t="shared" si="44"/>
        <v>日</v>
      </c>
      <c r="Q40" s="47" t="str">
        <f t="shared" si="44"/>
        <v>月</v>
      </c>
      <c r="R40" s="47" t="str">
        <f t="shared" si="44"/>
        <v>火</v>
      </c>
      <c r="S40" s="47" t="str">
        <f t="shared" si="44"/>
        <v>水</v>
      </c>
      <c r="T40" s="47" t="str">
        <f t="shared" si="44"/>
        <v>木</v>
      </c>
      <c r="U40" s="47" t="str">
        <f t="shared" si="44"/>
        <v>金</v>
      </c>
      <c r="V40" s="47" t="str">
        <f t="shared" si="44"/>
        <v>土</v>
      </c>
      <c r="W40" s="47" t="str">
        <f t="shared" si="44"/>
        <v>日</v>
      </c>
      <c r="X40" s="47" t="str">
        <f t="shared" si="44"/>
        <v>月</v>
      </c>
      <c r="Y40" s="47" t="str">
        <f t="shared" si="44"/>
        <v>火</v>
      </c>
      <c r="Z40" s="47" t="str">
        <f t="shared" si="44"/>
        <v>水</v>
      </c>
      <c r="AA40" s="47" t="str">
        <f t="shared" si="44"/>
        <v>木</v>
      </c>
      <c r="AB40" s="47" t="str">
        <f t="shared" si="44"/>
        <v>金</v>
      </c>
      <c r="AC40" s="47" t="str">
        <f t="shared" si="44"/>
        <v>土</v>
      </c>
      <c r="AD40" s="47" t="str">
        <f t="shared" si="44"/>
        <v>日</v>
      </c>
      <c r="AE40" s="47" t="str">
        <f t="shared" si="44"/>
        <v>月</v>
      </c>
      <c r="AF40" s="47" t="str">
        <f>IF(AF39="／","／",TEXT(WEEKDAY(+AF39),"aaa"))</f>
        <v>火</v>
      </c>
      <c r="AG40" s="85" t="str">
        <f t="shared" ref="AG40:AO40" si="45">IF(AG39="／","／",TEXT(WEEKDAY(+AG39),"aaa"))</f>
        <v>水</v>
      </c>
      <c r="AH40" s="47" t="str">
        <f t="shared" si="45"/>
        <v>木</v>
      </c>
      <c r="AI40" s="49" t="str">
        <f t="shared" si="45"/>
        <v>金</v>
      </c>
      <c r="AJ40" s="49" t="str">
        <f t="shared" si="45"/>
        <v>土</v>
      </c>
      <c r="AK40" s="49" t="str">
        <f t="shared" si="45"/>
        <v>日</v>
      </c>
      <c r="AL40" s="49" t="str">
        <f t="shared" si="45"/>
        <v>月</v>
      </c>
      <c r="AM40" s="49" t="str">
        <f t="shared" si="45"/>
        <v>火</v>
      </c>
      <c r="AN40" s="49" t="str">
        <f t="shared" si="45"/>
        <v>水</v>
      </c>
      <c r="AO40" s="49" t="str">
        <f t="shared" si="45"/>
        <v>木</v>
      </c>
      <c r="AP40" s="151"/>
      <c r="AQ40" s="154"/>
      <c r="AS40" s="144"/>
      <c r="AT40" s="37" t="s">
        <v>21</v>
      </c>
      <c r="AU40" s="50">
        <f>IFERROR(+AU39/AU38,"")</f>
        <v>0</v>
      </c>
      <c r="AV40" s="51" t="str">
        <f>IF(AU40="","",IF(AU40&gt;=0.285,"4週8休以上",IF(AU40&gt;=0.25,"4週7休以上4週8休未満",IF(AU40&gt;=0.214,"4週6休以上4週7休未満",IF(0.214&gt;AU40,"4週6休未満")))))</f>
        <v>4週6休未満</v>
      </c>
      <c r="AX40" s="1"/>
      <c r="AY40" s="1"/>
      <c r="AZ40" s="1"/>
      <c r="BB40" s="39" t="s">
        <v>20</v>
      </c>
      <c r="BC40" s="46" t="str">
        <f>TEXT(WEEKDAY(+BC39),"aaa")</f>
        <v>火</v>
      </c>
      <c r="BD40" s="46" t="str">
        <f>TEXT(WEEKDAY(+BD39),"aaa")</f>
        <v>水</v>
      </c>
      <c r="BE40" s="46" t="str">
        <f t="shared" ref="BE40:CD40" si="46">TEXT(WEEKDAY(+BE39),"aaa")</f>
        <v>木</v>
      </c>
      <c r="BF40" s="47" t="str">
        <f t="shared" si="46"/>
        <v>金</v>
      </c>
      <c r="BG40" s="47" t="str">
        <f t="shared" si="46"/>
        <v>土</v>
      </c>
      <c r="BH40" s="47" t="str">
        <f t="shared" si="46"/>
        <v>日</v>
      </c>
      <c r="BI40" s="47" t="str">
        <f t="shared" si="46"/>
        <v>月</v>
      </c>
      <c r="BJ40" s="47" t="str">
        <f t="shared" si="46"/>
        <v>火</v>
      </c>
      <c r="BK40" s="47" t="str">
        <f t="shared" si="46"/>
        <v>水</v>
      </c>
      <c r="BL40" s="47" t="str">
        <f t="shared" si="46"/>
        <v>木</v>
      </c>
      <c r="BM40" s="47" t="str">
        <f t="shared" si="46"/>
        <v>金</v>
      </c>
      <c r="BN40" s="47" t="str">
        <f t="shared" si="46"/>
        <v>土</v>
      </c>
      <c r="BO40" s="47" t="str">
        <f t="shared" si="46"/>
        <v>日</v>
      </c>
      <c r="BP40" s="47" t="str">
        <f t="shared" si="46"/>
        <v>月</v>
      </c>
      <c r="BQ40" s="47" t="str">
        <f t="shared" si="46"/>
        <v>火</v>
      </c>
      <c r="BR40" s="47" t="str">
        <f t="shared" si="46"/>
        <v>水</v>
      </c>
      <c r="BS40" s="47" t="str">
        <f t="shared" si="46"/>
        <v>木</v>
      </c>
      <c r="BT40" s="47" t="str">
        <f t="shared" si="46"/>
        <v>金</v>
      </c>
      <c r="BU40" s="47" t="str">
        <f t="shared" si="46"/>
        <v>土</v>
      </c>
      <c r="BV40" s="47" t="str">
        <f t="shared" si="46"/>
        <v>日</v>
      </c>
      <c r="BW40" s="47" t="str">
        <f t="shared" si="46"/>
        <v>月</v>
      </c>
      <c r="BX40" s="47" t="str">
        <f t="shared" si="46"/>
        <v>火</v>
      </c>
      <c r="BY40" s="47" t="str">
        <f t="shared" si="46"/>
        <v>水</v>
      </c>
      <c r="BZ40" s="47" t="str">
        <f t="shared" si="46"/>
        <v>木</v>
      </c>
      <c r="CA40" s="47" t="str">
        <f t="shared" si="46"/>
        <v>金</v>
      </c>
      <c r="CB40" s="47" t="str">
        <f t="shared" si="46"/>
        <v>土</v>
      </c>
      <c r="CC40" s="47" t="str">
        <f t="shared" si="46"/>
        <v>日</v>
      </c>
      <c r="CD40" s="47" t="str">
        <f t="shared" si="46"/>
        <v>月</v>
      </c>
      <c r="CE40" s="47" t="str">
        <f>IF(CE39="／","／",TEXT(WEEKDAY(+CE39),"aaa"))</f>
        <v>火</v>
      </c>
      <c r="CF40" s="85" t="str">
        <f t="shared" ref="CF40:CN40" si="47">IF(CF39="／","／",TEXT(WEEKDAY(+CF39),"aaa"))</f>
        <v>水</v>
      </c>
      <c r="CG40" s="47" t="str">
        <f t="shared" si="47"/>
        <v>木</v>
      </c>
      <c r="CH40" s="49" t="str">
        <f t="shared" si="47"/>
        <v>金</v>
      </c>
      <c r="CI40" s="49" t="str">
        <f t="shared" si="47"/>
        <v>土</v>
      </c>
      <c r="CJ40" s="49" t="str">
        <f t="shared" si="47"/>
        <v>日</v>
      </c>
      <c r="CK40" s="49" t="str">
        <f t="shared" si="47"/>
        <v>月</v>
      </c>
      <c r="CL40" s="49" t="str">
        <f t="shared" si="47"/>
        <v>火</v>
      </c>
      <c r="CM40" s="49" t="str">
        <f t="shared" si="47"/>
        <v>水</v>
      </c>
      <c r="CN40" s="49" t="str">
        <f t="shared" si="47"/>
        <v>木</v>
      </c>
      <c r="CO40" s="151"/>
      <c r="CP40" s="154"/>
      <c r="CR40" s="144"/>
      <c r="CS40" s="37" t="s">
        <v>21</v>
      </c>
      <c r="CT40" s="50">
        <f>IFERROR(+CT39/CT38,"")</f>
        <v>0.25806451612903225</v>
      </c>
      <c r="CU40" s="51" t="str">
        <f>IF(CT40="","",IF(CT40&gt;=0.285,"4週8休以上",IF(CT40&gt;=0.25,"4週7休以上4週8休未満",IF(CT40&gt;=0.214,"4週6休以上4週7休未満",IF(0.214&gt;CT40,"4週6休未満")))))</f>
        <v>4週7休以上4週8休未満</v>
      </c>
      <c r="CV40" s="34" t="str">
        <f t="shared" si="40"/>
        <v>対象期間</v>
      </c>
      <c r="CX40" s="39" t="s">
        <v>20</v>
      </c>
      <c r="CY40" s="46" t="str">
        <f>TEXT(WEEKDAY(+CY39),"aaa")</f>
        <v>火</v>
      </c>
      <c r="CZ40" s="46" t="str">
        <f>TEXT(WEEKDAY(+CZ39),"aaa")</f>
        <v>水</v>
      </c>
      <c r="DA40" s="46" t="str">
        <f t="shared" ref="DA40:DZ40" si="48">TEXT(WEEKDAY(+DA39),"aaa")</f>
        <v>木</v>
      </c>
      <c r="DB40" s="47" t="str">
        <f t="shared" si="48"/>
        <v>金</v>
      </c>
      <c r="DC40" s="47" t="str">
        <f t="shared" si="48"/>
        <v>土</v>
      </c>
      <c r="DD40" s="47" t="str">
        <f t="shared" si="48"/>
        <v>日</v>
      </c>
      <c r="DE40" s="47" t="str">
        <f t="shared" si="48"/>
        <v>月</v>
      </c>
      <c r="DF40" s="47" t="str">
        <f t="shared" si="48"/>
        <v>火</v>
      </c>
      <c r="DG40" s="47" t="str">
        <f t="shared" si="48"/>
        <v>水</v>
      </c>
      <c r="DH40" s="47" t="str">
        <f t="shared" si="48"/>
        <v>木</v>
      </c>
      <c r="DI40" s="47" t="str">
        <f t="shared" si="48"/>
        <v>金</v>
      </c>
      <c r="DJ40" s="47" t="str">
        <f t="shared" si="48"/>
        <v>土</v>
      </c>
      <c r="DK40" s="47" t="str">
        <f t="shared" si="48"/>
        <v>日</v>
      </c>
      <c r="DL40" s="47" t="str">
        <f t="shared" si="48"/>
        <v>月</v>
      </c>
      <c r="DM40" s="47" t="str">
        <f t="shared" si="48"/>
        <v>火</v>
      </c>
      <c r="DN40" s="47" t="str">
        <f t="shared" si="48"/>
        <v>水</v>
      </c>
      <c r="DO40" s="47" t="str">
        <f t="shared" si="48"/>
        <v>木</v>
      </c>
      <c r="DP40" s="47" t="str">
        <f t="shared" si="48"/>
        <v>金</v>
      </c>
      <c r="DQ40" s="47" t="str">
        <f t="shared" si="48"/>
        <v>土</v>
      </c>
      <c r="DR40" s="47" t="str">
        <f t="shared" si="48"/>
        <v>日</v>
      </c>
      <c r="DS40" s="47" t="str">
        <f t="shared" si="48"/>
        <v>月</v>
      </c>
      <c r="DT40" s="47" t="str">
        <f t="shared" si="48"/>
        <v>火</v>
      </c>
      <c r="DU40" s="47" t="str">
        <f t="shared" si="48"/>
        <v>水</v>
      </c>
      <c r="DV40" s="47" t="str">
        <f t="shared" si="48"/>
        <v>木</v>
      </c>
      <c r="DW40" s="47" t="str">
        <f t="shared" si="48"/>
        <v>金</v>
      </c>
      <c r="DX40" s="47" t="str">
        <f t="shared" si="48"/>
        <v>土</v>
      </c>
      <c r="DY40" s="47" t="str">
        <f t="shared" si="48"/>
        <v>日</v>
      </c>
      <c r="DZ40" s="47" t="str">
        <f t="shared" si="48"/>
        <v>月</v>
      </c>
      <c r="EA40" s="47" t="str">
        <f>IF(EA39="／","／",TEXT(WEEKDAY(+EA39),"aaa"))</f>
        <v>火</v>
      </c>
      <c r="EB40" s="85" t="str">
        <f t="shared" ref="EB40:EJ40" si="49">IF(EB39="／","／",TEXT(WEEKDAY(+EB39),"aaa"))</f>
        <v>水</v>
      </c>
      <c r="EC40" s="47" t="str">
        <f t="shared" si="49"/>
        <v>木</v>
      </c>
      <c r="ED40" s="49" t="str">
        <f t="shared" si="49"/>
        <v>金</v>
      </c>
      <c r="EE40" s="49" t="str">
        <f t="shared" si="49"/>
        <v>土</v>
      </c>
      <c r="EF40" s="49" t="str">
        <f t="shared" si="49"/>
        <v>日</v>
      </c>
      <c r="EG40" s="49" t="str">
        <f t="shared" si="49"/>
        <v>月</v>
      </c>
      <c r="EH40" s="49" t="str">
        <f t="shared" si="49"/>
        <v>火</v>
      </c>
      <c r="EI40" s="49" t="str">
        <f t="shared" si="49"/>
        <v>水</v>
      </c>
      <c r="EJ40" s="49" t="str">
        <f t="shared" si="49"/>
        <v>木</v>
      </c>
      <c r="EK40" s="151"/>
      <c r="EL40" s="154"/>
      <c r="EN40" s="144"/>
      <c r="EO40" s="37" t="s">
        <v>21</v>
      </c>
      <c r="EP40" s="50">
        <f>IFERROR(+EP39/EP38,"")</f>
        <v>0.25806451612903225</v>
      </c>
      <c r="EQ40" s="51" t="str">
        <f>IF(EP40="","",IF(EP40&gt;=0.285,"4週8休以上",IF(EP40&gt;=0.25,"4週7休以上4週8休未満",IF(EP40&gt;=0.214,"4週6休以上4週7休未満",IF(0.214&gt;EP40,"4週6休未満")))))</f>
        <v>4週7休以上4週8休未満</v>
      </c>
      <c r="ER40" s="1"/>
      <c r="ES40" s="1"/>
      <c r="ET40" s="1"/>
      <c r="EU40" s="1"/>
      <c r="EV40" s="1"/>
      <c r="EW40" s="1"/>
    </row>
    <row r="41" spans="1:153" s="53" customFormat="1" ht="60" customHeight="1">
      <c r="A41" s="34" t="str">
        <f t="shared" si="39"/>
        <v>対象期間</v>
      </c>
      <c r="C41" s="54" t="s">
        <v>22</v>
      </c>
      <c r="D41" s="56"/>
      <c r="E41" s="56"/>
      <c r="F41" s="56"/>
      <c r="G41" s="56"/>
      <c r="H41" s="56"/>
      <c r="I41" s="56"/>
      <c r="J41" s="56"/>
      <c r="K41" s="56"/>
      <c r="L41" s="57"/>
      <c r="M41" s="56"/>
      <c r="N41" s="56"/>
      <c r="O41" s="58"/>
      <c r="P41" s="56"/>
      <c r="Q41" s="56"/>
      <c r="R41" s="56"/>
      <c r="S41" s="56"/>
      <c r="T41" s="56"/>
      <c r="U41" s="56"/>
      <c r="V41" s="56"/>
      <c r="W41" s="56"/>
      <c r="X41" s="56"/>
      <c r="Y41" s="56"/>
      <c r="Z41" s="56"/>
      <c r="AA41" s="56"/>
      <c r="AB41" s="56"/>
      <c r="AC41" s="56"/>
      <c r="AD41" s="58"/>
      <c r="AE41" s="56"/>
      <c r="AF41" s="56"/>
      <c r="AG41" s="86"/>
      <c r="AH41" s="86"/>
      <c r="AI41" s="60"/>
      <c r="AJ41" s="60"/>
      <c r="AK41" s="60"/>
      <c r="AL41" s="60"/>
      <c r="AM41" s="60"/>
      <c r="AN41" s="60"/>
      <c r="AO41" s="60"/>
      <c r="AP41" s="152"/>
      <c r="AQ41" s="155"/>
      <c r="AS41" s="141" t="s">
        <v>23</v>
      </c>
      <c r="AT41" s="87" t="s">
        <v>17</v>
      </c>
      <c r="AU41" s="62">
        <f>IF(IF(MONTH([1]入力表!$E$6)=12,YEAR([1]入力表!$E$6)+1&amp;"01",YEAR([1]入力表!$E$6)&amp;TEXT(MONTH([1]入力表!$E$6)+1,"00"))&gt;YEAR($D38)&amp;TEXT(MONTH($D38),"00"),COUNTIF(D43:AH43,"")+COUNTIF(D43:AH43,"●"),"")</f>
        <v>31</v>
      </c>
      <c r="AV41" s="63"/>
      <c r="AX41" s="64"/>
      <c r="AY41" s="64"/>
      <c r="AZ41" s="64"/>
      <c r="BB41" s="54" t="s">
        <v>22</v>
      </c>
      <c r="BC41" s="56"/>
      <c r="BD41" s="56"/>
      <c r="BE41" s="56"/>
      <c r="BF41" s="56"/>
      <c r="BG41" s="56"/>
      <c r="BH41" s="56"/>
      <c r="BI41" s="56"/>
      <c r="BJ41" s="56"/>
      <c r="BK41" s="57"/>
      <c r="BL41" s="56"/>
      <c r="BM41" s="56"/>
      <c r="BN41" s="58"/>
      <c r="BO41" s="56"/>
      <c r="BP41" s="56"/>
      <c r="BQ41" s="56"/>
      <c r="BR41" s="56"/>
      <c r="BS41" s="56"/>
      <c r="BT41" s="56"/>
      <c r="BU41" s="56"/>
      <c r="BV41" s="56"/>
      <c r="BW41" s="56"/>
      <c r="BX41" s="56"/>
      <c r="BY41" s="56"/>
      <c r="BZ41" s="56"/>
      <c r="CA41" s="56"/>
      <c r="CB41" s="56"/>
      <c r="CC41" s="58"/>
      <c r="CD41" s="56"/>
      <c r="CE41" s="56"/>
      <c r="CF41" s="86"/>
      <c r="CG41" s="86"/>
      <c r="CH41" s="60"/>
      <c r="CI41" s="60"/>
      <c r="CJ41" s="60"/>
      <c r="CK41" s="60"/>
      <c r="CL41" s="60"/>
      <c r="CM41" s="60"/>
      <c r="CN41" s="60"/>
      <c r="CO41" s="152"/>
      <c r="CP41" s="155"/>
      <c r="CR41" s="141" t="s">
        <v>23</v>
      </c>
      <c r="CS41" s="87" t="s">
        <v>17</v>
      </c>
      <c r="CT41" s="62">
        <f>IF(IF(MONTH([1]入力表!$E$6)=12,YEAR([1]入力表!$E$6)+1&amp;"01",YEAR([1]入力表!$E$6)&amp;TEXT(MONTH([1]入力表!$E$6)+1,"00"))&gt;YEAR($D38)&amp;TEXT(MONTH($D38),"00"),COUNTIF(BC43:CG43,"")+COUNTIF(BC43:CG43,"●"),"")</f>
        <v>31</v>
      </c>
      <c r="CU41" s="63"/>
      <c r="CV41" s="34" t="str">
        <f t="shared" si="40"/>
        <v>対象期間</v>
      </c>
      <c r="CX41" s="54" t="s">
        <v>22</v>
      </c>
      <c r="CY41" s="56"/>
      <c r="CZ41" s="56"/>
      <c r="DA41" s="56"/>
      <c r="DB41" s="56"/>
      <c r="DC41" s="56"/>
      <c r="DD41" s="56"/>
      <c r="DE41" s="56"/>
      <c r="DF41" s="56"/>
      <c r="DG41" s="57"/>
      <c r="DH41" s="56"/>
      <c r="DI41" s="56"/>
      <c r="DJ41" s="58"/>
      <c r="DK41" s="56"/>
      <c r="DL41" s="56"/>
      <c r="DM41" s="56"/>
      <c r="DN41" s="56"/>
      <c r="DO41" s="56"/>
      <c r="DP41" s="56"/>
      <c r="DQ41" s="56"/>
      <c r="DR41" s="56"/>
      <c r="DS41" s="56"/>
      <c r="DT41" s="56"/>
      <c r="DU41" s="56"/>
      <c r="DV41" s="56"/>
      <c r="DW41" s="56"/>
      <c r="DX41" s="56"/>
      <c r="DY41" s="58"/>
      <c r="DZ41" s="56"/>
      <c r="EA41" s="56"/>
      <c r="EB41" s="86"/>
      <c r="EC41" s="86"/>
      <c r="ED41" s="60"/>
      <c r="EE41" s="60"/>
      <c r="EF41" s="60"/>
      <c r="EG41" s="60"/>
      <c r="EH41" s="60"/>
      <c r="EI41" s="60"/>
      <c r="EJ41" s="60"/>
      <c r="EK41" s="152"/>
      <c r="EL41" s="155"/>
      <c r="EN41" s="141" t="s">
        <v>23</v>
      </c>
      <c r="EO41" s="87" t="s">
        <v>17</v>
      </c>
      <c r="EP41" s="62">
        <f>IF(IF(MONTH([1]入力表!$E$6)=12,YEAR([1]入力表!$E$6)+1&amp;"01",YEAR([1]入力表!$E$6)&amp;TEXT(MONTH([1]入力表!$E$6)+1,"00"))&gt;YEAR($D38)&amp;TEXT(MONTH($D38),"00"),COUNTIF(CY43:EC43,"")+COUNTIF(CY43:EC43,"●"),"")</f>
        <v>31</v>
      </c>
      <c r="EQ41" s="63"/>
      <c r="ER41" s="64"/>
      <c r="ES41" s="64"/>
      <c r="ET41" s="64"/>
      <c r="EU41" s="64"/>
      <c r="EV41" s="64"/>
      <c r="EW41" s="64"/>
    </row>
    <row r="42" spans="1:153" s="28" customFormat="1" ht="19.5" thickBot="1">
      <c r="A42" s="34" t="str">
        <f t="shared" si="39"/>
        <v>対象期間</v>
      </c>
      <c r="C42" s="39" t="s">
        <v>16</v>
      </c>
      <c r="D42" s="47"/>
      <c r="E42" s="47"/>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85"/>
      <c r="AH42" s="85"/>
      <c r="AI42" s="49"/>
      <c r="AJ42" s="49"/>
      <c r="AK42" s="49"/>
      <c r="AL42" s="49"/>
      <c r="AM42" s="49"/>
      <c r="AN42" s="49"/>
      <c r="AO42" s="49"/>
      <c r="AP42" s="69">
        <f>COUNTIF(D42:AH42,"○")</f>
        <v>0</v>
      </c>
      <c r="AQ42" s="66">
        <f>+AP42+AQ34</f>
        <v>0</v>
      </c>
      <c r="AS42" s="142"/>
      <c r="AT42" s="37" t="s">
        <v>19</v>
      </c>
      <c r="AU42" s="43">
        <f>IF(IF(MONTH([1]入力表!$E$6)=12,YEAR([1]入力表!$E$6)+1&amp;"01",YEAR([1]入力表!$E$6)&amp;TEXT(MONTH([1]入力表!$E$6)+1,"00"))&gt;YEAR($D38)&amp;TEXT(MONTH($D38),"00"),COUNTIF(D43:AH43,"●"),"")</f>
        <v>0</v>
      </c>
      <c r="AX42" s="68"/>
      <c r="AY42" s="68"/>
      <c r="AZ42" s="68"/>
      <c r="BB42" s="39" t="s">
        <v>16</v>
      </c>
      <c r="BC42" s="47"/>
      <c r="BD42" s="47"/>
      <c r="BE42" s="47"/>
      <c r="BF42" s="47"/>
      <c r="BG42" s="47" t="s">
        <v>28</v>
      </c>
      <c r="BH42" s="47" t="s">
        <v>28</v>
      </c>
      <c r="BI42" s="47"/>
      <c r="BJ42" s="47"/>
      <c r="BK42" s="47"/>
      <c r="BL42" s="47"/>
      <c r="BM42" s="47"/>
      <c r="BN42" s="47" t="s">
        <v>28</v>
      </c>
      <c r="BO42" s="47" t="s">
        <v>28</v>
      </c>
      <c r="BP42" s="47"/>
      <c r="BQ42" s="47"/>
      <c r="BR42" s="47"/>
      <c r="BS42" s="47"/>
      <c r="BT42" s="47"/>
      <c r="BU42" s="47" t="s">
        <v>28</v>
      </c>
      <c r="BV42" s="47" t="s">
        <v>28</v>
      </c>
      <c r="BW42" s="47"/>
      <c r="BX42" s="47"/>
      <c r="BY42" s="47"/>
      <c r="BZ42" s="47"/>
      <c r="CA42" s="47"/>
      <c r="CB42" s="47" t="s">
        <v>28</v>
      </c>
      <c r="CC42" s="47" t="s">
        <v>28</v>
      </c>
      <c r="CD42" s="47"/>
      <c r="CE42" s="47"/>
      <c r="CF42" s="85"/>
      <c r="CG42" s="85"/>
      <c r="CH42" s="49"/>
      <c r="CI42" s="49" t="s">
        <v>28</v>
      </c>
      <c r="CJ42" s="49" t="s">
        <v>28</v>
      </c>
      <c r="CK42" s="49"/>
      <c r="CL42" s="49"/>
      <c r="CM42" s="49"/>
      <c r="CN42" s="49"/>
      <c r="CO42" s="69">
        <f>COUNTIF(BC42:CG42,"○")</f>
        <v>8</v>
      </c>
      <c r="CP42" s="66">
        <f>+CO42+CP34</f>
        <v>22</v>
      </c>
      <c r="CR42" s="142"/>
      <c r="CS42" s="37" t="s">
        <v>19</v>
      </c>
      <c r="CT42" s="43">
        <f>IF(IF(MONTH([1]入力表!$E$6)=12,YEAR([1]入力表!$E$6)+1&amp;"01",YEAR([1]入力表!$E$6)&amp;TEXT(MONTH([1]入力表!$E$6)+1,"00"))&gt;YEAR($D38)&amp;TEXT(MONTH($D38),"00"),COUNTIF(BC43:CG43,"●"),"")</f>
        <v>0</v>
      </c>
      <c r="CV42" s="34" t="str">
        <f t="shared" si="40"/>
        <v>対象期間</v>
      </c>
      <c r="CX42" s="39" t="s">
        <v>16</v>
      </c>
      <c r="CY42" s="47"/>
      <c r="CZ42" s="47"/>
      <c r="DA42" s="47"/>
      <c r="DB42" s="47"/>
      <c r="DC42" s="47" t="s">
        <v>28</v>
      </c>
      <c r="DD42" s="47" t="s">
        <v>28</v>
      </c>
      <c r="DE42" s="47"/>
      <c r="DF42" s="47"/>
      <c r="DG42" s="47"/>
      <c r="DH42" s="47"/>
      <c r="DI42" s="47"/>
      <c r="DJ42" s="47" t="s">
        <v>28</v>
      </c>
      <c r="DK42" s="47" t="s">
        <v>28</v>
      </c>
      <c r="DL42" s="47"/>
      <c r="DM42" s="47"/>
      <c r="DN42" s="47"/>
      <c r="DO42" s="47"/>
      <c r="DP42" s="47"/>
      <c r="DQ42" s="47" t="s">
        <v>28</v>
      </c>
      <c r="DR42" s="47" t="s">
        <v>28</v>
      </c>
      <c r="DS42" s="47"/>
      <c r="DT42" s="47"/>
      <c r="DU42" s="47"/>
      <c r="DV42" s="47"/>
      <c r="DW42" s="47"/>
      <c r="DX42" s="47" t="s">
        <v>28</v>
      </c>
      <c r="DY42" s="47" t="s">
        <v>28</v>
      </c>
      <c r="DZ42" s="47"/>
      <c r="EA42" s="47"/>
      <c r="EB42" s="85"/>
      <c r="EC42" s="85"/>
      <c r="ED42" s="49"/>
      <c r="EE42" s="49" t="s">
        <v>28</v>
      </c>
      <c r="EF42" s="49" t="s">
        <v>28</v>
      </c>
      <c r="EG42" s="49"/>
      <c r="EH42" s="49"/>
      <c r="EI42" s="49"/>
      <c r="EJ42" s="49"/>
      <c r="EK42" s="69">
        <f>COUNTIF(CY42:EC42,"○")</f>
        <v>8</v>
      </c>
      <c r="EL42" s="66">
        <f>+EK42+EL34</f>
        <v>22</v>
      </c>
      <c r="EN42" s="142"/>
      <c r="EO42" s="37" t="s">
        <v>19</v>
      </c>
      <c r="EP42" s="43">
        <f>IF(IF(MONTH([1]入力表!$E$6)=12,YEAR([1]入力表!$E$6)+1&amp;"01",YEAR([1]入力表!$E$6)&amp;TEXT(MONTH([1]入力表!$E$6)+1,"00"))&gt;YEAR($D38)&amp;TEXT(MONTH($D38),"00"),COUNTIF(CY43:EC43,"●"),"")</f>
        <v>8</v>
      </c>
      <c r="ER42" s="68"/>
      <c r="ES42" s="68"/>
      <c r="ET42" s="68"/>
      <c r="EU42" s="68"/>
      <c r="EV42" s="68"/>
      <c r="EW42" s="68"/>
    </row>
    <row r="43" spans="1:153" s="28" customFormat="1" ht="19.5" thickBot="1">
      <c r="A43" s="34" t="str">
        <f t="shared" si="39"/>
        <v>対象期間</v>
      </c>
      <c r="C43" s="70" t="s">
        <v>23</v>
      </c>
      <c r="D43" s="71"/>
      <c r="E43" s="71"/>
      <c r="F43" s="71"/>
      <c r="G43" s="71"/>
      <c r="H43" s="71"/>
      <c r="I43" s="71"/>
      <c r="J43" s="71"/>
      <c r="K43" s="71"/>
      <c r="L43" s="71"/>
      <c r="M43" s="71"/>
      <c r="N43" s="71"/>
      <c r="O43" s="71"/>
      <c r="P43" s="71"/>
      <c r="Q43" s="71"/>
      <c r="R43" s="71"/>
      <c r="S43" s="71"/>
      <c r="T43" s="71"/>
      <c r="U43" s="71"/>
      <c r="V43" s="71"/>
      <c r="W43" s="71"/>
      <c r="X43" s="71"/>
      <c r="Y43" s="71"/>
      <c r="Z43" s="71"/>
      <c r="AA43" s="71"/>
      <c r="AB43" s="71"/>
      <c r="AC43" s="71"/>
      <c r="AD43" s="71"/>
      <c r="AE43" s="71"/>
      <c r="AF43" s="71"/>
      <c r="AG43" s="93"/>
      <c r="AH43" s="93"/>
      <c r="AI43" s="73"/>
      <c r="AJ43" s="73"/>
      <c r="AK43" s="73"/>
      <c r="AL43" s="73"/>
      <c r="AM43" s="73"/>
      <c r="AN43" s="73"/>
      <c r="AO43" s="73"/>
      <c r="AP43" s="76">
        <f>COUNTIF(D43:AH43,"●")</f>
        <v>0</v>
      </c>
      <c r="AQ43" s="75">
        <f>+AP43+AQ35</f>
        <v>0</v>
      </c>
      <c r="AS43" s="142"/>
      <c r="AT43" s="37" t="s">
        <v>21</v>
      </c>
      <c r="AU43" s="50">
        <f>IFERROR(+AU42/AU41,"")</f>
        <v>0</v>
      </c>
      <c r="AV43" s="51" t="str">
        <f>IF(AU43="","",IF(AU43&gt;=0.285,"4週8休以上",IF(AU43&gt;=0.25,"4週7休以上4週8休未満",IF(AU43&gt;=0.214,"4週6休以上4週7休未満",IF(0.214&gt;AU43,"4週6休未満")))))</f>
        <v>4週6休未満</v>
      </c>
      <c r="AX43" s="68"/>
      <c r="AY43" s="68"/>
      <c r="AZ43" s="68"/>
      <c r="BB43" s="70" t="s">
        <v>23</v>
      </c>
      <c r="BC43" s="71"/>
      <c r="BD43" s="71"/>
      <c r="BE43" s="71"/>
      <c r="BF43" s="71"/>
      <c r="BG43" s="71"/>
      <c r="BH43" s="71"/>
      <c r="BI43" s="71"/>
      <c r="BJ43" s="71"/>
      <c r="BK43" s="71"/>
      <c r="BL43" s="71"/>
      <c r="BM43" s="71"/>
      <c r="BN43" s="71"/>
      <c r="BO43" s="71"/>
      <c r="BP43" s="71"/>
      <c r="BQ43" s="71"/>
      <c r="BR43" s="71"/>
      <c r="BS43" s="71"/>
      <c r="BT43" s="71"/>
      <c r="BU43" s="71"/>
      <c r="BV43" s="71"/>
      <c r="BW43" s="71"/>
      <c r="BX43" s="71"/>
      <c r="BY43" s="71"/>
      <c r="BZ43" s="71"/>
      <c r="CA43" s="71"/>
      <c r="CB43" s="71"/>
      <c r="CC43" s="71"/>
      <c r="CD43" s="71"/>
      <c r="CE43" s="71"/>
      <c r="CF43" s="93"/>
      <c r="CG43" s="93"/>
      <c r="CH43" s="73"/>
      <c r="CI43" s="73"/>
      <c r="CJ43" s="73"/>
      <c r="CK43" s="73"/>
      <c r="CL43" s="73"/>
      <c r="CM43" s="73"/>
      <c r="CN43" s="73"/>
      <c r="CO43" s="76">
        <f>COUNTIF(BC43:CG43,"●")</f>
        <v>0</v>
      </c>
      <c r="CP43" s="75">
        <f>+CO43+CP35</f>
        <v>0</v>
      </c>
      <c r="CR43" s="142"/>
      <c r="CS43" s="37" t="s">
        <v>21</v>
      </c>
      <c r="CT43" s="50">
        <f>IFERROR(+CT42/CT41,"")</f>
        <v>0</v>
      </c>
      <c r="CU43" s="51" t="str">
        <f>IF(CT43="","",IF(CT43&gt;=0.285,"4週8休以上",IF(CT43&gt;=0.25,"4週7休以上4週8休未満",IF(CT43&gt;=0.214,"4週6休以上4週7休未満",IF(0.214&gt;CT43,"4週6休未満")))))</f>
        <v>4週6休未満</v>
      </c>
      <c r="CV43" s="34" t="str">
        <f t="shared" si="40"/>
        <v>対象期間</v>
      </c>
      <c r="CX43" s="70" t="s">
        <v>23</v>
      </c>
      <c r="CY43" s="71"/>
      <c r="CZ43" s="71"/>
      <c r="DA43" s="71"/>
      <c r="DB43" s="71"/>
      <c r="DC43" s="71" t="s">
        <v>29</v>
      </c>
      <c r="DD43" s="71" t="s">
        <v>29</v>
      </c>
      <c r="DE43" s="71"/>
      <c r="DF43" s="71"/>
      <c r="DG43" s="71"/>
      <c r="DH43" s="71"/>
      <c r="DI43" s="71"/>
      <c r="DJ43" s="71" t="s">
        <v>29</v>
      </c>
      <c r="DK43" s="71" t="s">
        <v>29</v>
      </c>
      <c r="DL43" s="71"/>
      <c r="DM43" s="71"/>
      <c r="DN43" s="71"/>
      <c r="DO43" s="71"/>
      <c r="DP43" s="71"/>
      <c r="DQ43" s="71" t="s">
        <v>29</v>
      </c>
      <c r="DR43" s="71" t="s">
        <v>29</v>
      </c>
      <c r="DS43" s="71"/>
      <c r="DT43" s="71"/>
      <c r="DU43" s="71"/>
      <c r="DV43" s="71"/>
      <c r="DW43" s="71"/>
      <c r="DX43" s="71" t="s">
        <v>29</v>
      </c>
      <c r="DY43" s="71" t="s">
        <v>29</v>
      </c>
      <c r="DZ43" s="71"/>
      <c r="EA43" s="71"/>
      <c r="EB43" s="93"/>
      <c r="EC43" s="93"/>
      <c r="ED43" s="73"/>
      <c r="EE43" s="73" t="s">
        <v>29</v>
      </c>
      <c r="EF43" s="73" t="s">
        <v>29</v>
      </c>
      <c r="EG43" s="73"/>
      <c r="EH43" s="73"/>
      <c r="EI43" s="73"/>
      <c r="EJ43" s="73"/>
      <c r="EK43" s="76">
        <f>COUNTIF(CY43:EC43,"●")</f>
        <v>8</v>
      </c>
      <c r="EL43" s="75">
        <f>+EK43+EL35</f>
        <v>22</v>
      </c>
      <c r="EN43" s="142"/>
      <c r="EO43" s="37" t="s">
        <v>21</v>
      </c>
      <c r="EP43" s="50">
        <f>IFERROR(+EP42/EP41,"")</f>
        <v>0.25806451612903225</v>
      </c>
      <c r="EQ43" s="51" t="str">
        <f>IF(EP43="","",IF(EP43&gt;=0.285,"4週8休以上",IF(EP43&gt;=0.25,"4週7休以上4週8休未満",IF(EP43&gt;=0.214,"4週6休以上4週7休未満",IF(0.214&gt;EP43,"4週6休未満")))))</f>
        <v>4週7休以上4週8休未満</v>
      </c>
      <c r="ER43" s="68"/>
      <c r="ES43" s="68"/>
      <c r="ET43" s="68"/>
      <c r="EU43" s="68"/>
      <c r="EV43" s="68"/>
      <c r="EW43" s="68"/>
    </row>
    <row r="44" spans="1:153" s="28" customFormat="1" ht="19.5" thickBot="1">
      <c r="A44" s="34"/>
      <c r="C44" s="77" t="s">
        <v>25</v>
      </c>
      <c r="D44" s="137"/>
      <c r="E44" s="138"/>
      <c r="F44" s="138"/>
      <c r="G44" s="138"/>
      <c r="H44" s="138"/>
      <c r="I44" s="139"/>
      <c r="J44" s="137" t="str">
        <f t="shared" ref="J44" si="50">IF(COUNTIF(J43:P43,"")&gt;=7,"",IF(COUNTIF(J43:P43,"●")&gt;=2,"OK","OUT"))</f>
        <v/>
      </c>
      <c r="K44" s="138"/>
      <c r="L44" s="138"/>
      <c r="M44" s="138"/>
      <c r="N44" s="138"/>
      <c r="O44" s="138"/>
      <c r="P44" s="139"/>
      <c r="Q44" s="137" t="str">
        <f t="shared" ref="Q44" si="51">IF(COUNTIF(Q43:W43,"")&gt;=7,"",IF(COUNTIF(Q43:W43,"●")&gt;=2,"OK","OUT"))</f>
        <v/>
      </c>
      <c r="R44" s="138"/>
      <c r="S44" s="138"/>
      <c r="T44" s="138"/>
      <c r="U44" s="138"/>
      <c r="V44" s="138"/>
      <c r="W44" s="139"/>
      <c r="X44" s="137" t="str">
        <f t="shared" ref="X44" si="52">IF(COUNTIF(X43:AD43,"")&gt;=7,"",IF(COUNTIF(X43:AD43,"●")&gt;=2,"OK","OUT"))</f>
        <v/>
      </c>
      <c r="Y44" s="138"/>
      <c r="Z44" s="138"/>
      <c r="AA44" s="138"/>
      <c r="AB44" s="138"/>
      <c r="AC44" s="138"/>
      <c r="AD44" s="139"/>
      <c r="AE44" s="137" t="str">
        <f t="shared" ref="AE44" si="53">IF(COUNTIF(AE43:AK43,"")&gt;=7,"",IF(COUNTIF(AE43:AK43,"●")&gt;=2,"OK","OUT"))</f>
        <v/>
      </c>
      <c r="AF44" s="138"/>
      <c r="AG44" s="138"/>
      <c r="AH44" s="138"/>
      <c r="AI44" s="138"/>
      <c r="AJ44" s="138"/>
      <c r="AK44" s="139"/>
      <c r="AL44" s="137"/>
      <c r="AM44" s="138"/>
      <c r="AN44" s="138"/>
      <c r="AO44" s="138"/>
      <c r="AP44" s="83"/>
      <c r="AQ44" s="79"/>
      <c r="AS44" s="143"/>
      <c r="AT44" s="80" t="s">
        <v>26</v>
      </c>
      <c r="AU44" s="81" t="str">
        <f>IF(COUNTIF(D44:AO44,"OUT")&gt;=1,"OUT","OK")</f>
        <v>OK</v>
      </c>
      <c r="AV44" s="82"/>
      <c r="AX44" s="68"/>
      <c r="AY44" s="68"/>
      <c r="AZ44" s="68"/>
      <c r="BB44" s="77" t="s">
        <v>25</v>
      </c>
      <c r="BC44" s="137"/>
      <c r="BD44" s="138"/>
      <c r="BE44" s="138"/>
      <c r="BF44" s="138"/>
      <c r="BG44" s="138"/>
      <c r="BH44" s="139"/>
      <c r="BI44" s="137" t="str">
        <f t="shared" ref="BI44" si="54">IF(COUNTIF(BI43:BO43,"")&gt;=7,"",IF(COUNTIF(BI43:BO43,"●")&gt;=2,"OK","OUT"))</f>
        <v/>
      </c>
      <c r="BJ44" s="138"/>
      <c r="BK44" s="138"/>
      <c r="BL44" s="138"/>
      <c r="BM44" s="138"/>
      <c r="BN44" s="138"/>
      <c r="BO44" s="139"/>
      <c r="BP44" s="137" t="str">
        <f t="shared" ref="BP44" si="55">IF(COUNTIF(BP43:BV43,"")&gt;=7,"",IF(COUNTIF(BP43:BV43,"●")&gt;=2,"OK","OUT"))</f>
        <v/>
      </c>
      <c r="BQ44" s="138"/>
      <c r="BR44" s="138"/>
      <c r="BS44" s="138"/>
      <c r="BT44" s="138"/>
      <c r="BU44" s="138"/>
      <c r="BV44" s="139"/>
      <c r="BW44" s="137" t="str">
        <f t="shared" ref="BW44" si="56">IF(COUNTIF(BW43:CC43,"")&gt;=7,"",IF(COUNTIF(BW43:CC43,"●")&gt;=2,"OK","OUT"))</f>
        <v/>
      </c>
      <c r="BX44" s="138"/>
      <c r="BY44" s="138"/>
      <c r="BZ44" s="138"/>
      <c r="CA44" s="138"/>
      <c r="CB44" s="138"/>
      <c r="CC44" s="139"/>
      <c r="CD44" s="137" t="str">
        <f t="shared" ref="CD44" si="57">IF(COUNTIF(CD43:CJ43,"")&gt;=7,"",IF(COUNTIF(CD43:CJ43,"●")&gt;=2,"OK","OUT"))</f>
        <v/>
      </c>
      <c r="CE44" s="138"/>
      <c r="CF44" s="138"/>
      <c r="CG44" s="138"/>
      <c r="CH44" s="138"/>
      <c r="CI44" s="138"/>
      <c r="CJ44" s="139"/>
      <c r="CK44" s="137"/>
      <c r="CL44" s="138"/>
      <c r="CM44" s="138"/>
      <c r="CN44" s="138"/>
      <c r="CO44" s="83"/>
      <c r="CP44" s="79"/>
      <c r="CR44" s="143"/>
      <c r="CS44" s="80" t="s">
        <v>26</v>
      </c>
      <c r="CT44" s="81" t="str">
        <f>IF(COUNTIF(BC44:CN44,"OUT")&gt;=1,"OUT","OK")</f>
        <v>OK</v>
      </c>
      <c r="CU44" s="82"/>
      <c r="CV44" s="34"/>
      <c r="CX44" s="77" t="s">
        <v>25</v>
      </c>
      <c r="CY44" s="137"/>
      <c r="CZ44" s="138"/>
      <c r="DA44" s="138"/>
      <c r="DB44" s="138"/>
      <c r="DC44" s="138"/>
      <c r="DD44" s="139"/>
      <c r="DE44" s="137" t="str">
        <f t="shared" ref="DE44" si="58">IF(COUNTIF(DE43:DK43,"")&gt;=7,"",IF(COUNTIF(DE43:DK43,"●")&gt;=2,"OK","OUT"))</f>
        <v>OK</v>
      </c>
      <c r="DF44" s="138"/>
      <c r="DG44" s="138"/>
      <c r="DH44" s="138"/>
      <c r="DI44" s="138"/>
      <c r="DJ44" s="138"/>
      <c r="DK44" s="139"/>
      <c r="DL44" s="137" t="str">
        <f t="shared" ref="DL44" si="59">IF(COUNTIF(DL43:DR43,"")&gt;=7,"",IF(COUNTIF(DL43:DR43,"●")&gt;=2,"OK","OUT"))</f>
        <v>OK</v>
      </c>
      <c r="DM44" s="138"/>
      <c r="DN44" s="138"/>
      <c r="DO44" s="138"/>
      <c r="DP44" s="138"/>
      <c r="DQ44" s="138"/>
      <c r="DR44" s="139"/>
      <c r="DS44" s="137" t="str">
        <f t="shared" ref="DS44" si="60">IF(COUNTIF(DS43:DY43,"")&gt;=7,"",IF(COUNTIF(DS43:DY43,"●")&gt;=2,"OK","OUT"))</f>
        <v>OK</v>
      </c>
      <c r="DT44" s="138"/>
      <c r="DU44" s="138"/>
      <c r="DV44" s="138"/>
      <c r="DW44" s="138"/>
      <c r="DX44" s="138"/>
      <c r="DY44" s="139"/>
      <c r="DZ44" s="137" t="str">
        <f t="shared" ref="DZ44" si="61">IF(COUNTIF(DZ43:EF43,"")&gt;=7,"",IF(COUNTIF(DZ43:EF43,"●")&gt;=2,"OK","OUT"))</f>
        <v>OK</v>
      </c>
      <c r="EA44" s="138"/>
      <c r="EB44" s="138"/>
      <c r="EC44" s="138"/>
      <c r="ED44" s="138"/>
      <c r="EE44" s="138"/>
      <c r="EF44" s="139"/>
      <c r="EG44" s="137"/>
      <c r="EH44" s="138"/>
      <c r="EI44" s="138"/>
      <c r="EJ44" s="138"/>
      <c r="EK44" s="83"/>
      <c r="EL44" s="79"/>
      <c r="EN44" s="143"/>
      <c r="EO44" s="80" t="s">
        <v>26</v>
      </c>
      <c r="EP44" s="81" t="str">
        <f>IF(COUNTIF(CY44:EJ44,"OUT")&gt;=1,"OUT","OK")</f>
        <v>OK</v>
      </c>
      <c r="EQ44" s="82"/>
      <c r="ER44" s="68"/>
      <c r="ES44" s="68"/>
      <c r="ET44" s="68"/>
      <c r="EU44" s="68"/>
      <c r="EV44" s="68"/>
      <c r="EW44" s="68"/>
    </row>
    <row r="45" spans="1:153" ht="19.5" thickBot="1">
      <c r="A45" s="34" t="str">
        <f t="shared" si="39"/>
        <v>対象期間</v>
      </c>
      <c r="AX45" s="1"/>
      <c r="AY45" s="1"/>
      <c r="AZ45" s="1"/>
      <c r="CV45" s="34" t="str">
        <f t="shared" si="40"/>
        <v>対象期間</v>
      </c>
      <c r="ER45" s="1"/>
      <c r="ES45" s="1"/>
      <c r="ET45" s="1"/>
      <c r="EU45" s="1"/>
      <c r="EV45" s="1"/>
      <c r="EW45" s="1"/>
    </row>
    <row r="46" spans="1:153" ht="13.5" customHeight="1">
      <c r="A46" s="34" t="str">
        <f t="shared" ref="A46:A53" si="62">IF($AU$46="","","対象期間")</f>
        <v>対象期間</v>
      </c>
      <c r="C46" s="36" t="s">
        <v>13</v>
      </c>
      <c r="D46" s="145">
        <f>D38+MONTH(1)</f>
        <v>8</v>
      </c>
      <c r="E46" s="146"/>
      <c r="F46" s="146"/>
      <c r="G46" s="146"/>
      <c r="H46" s="146"/>
      <c r="I46" s="146"/>
      <c r="J46" s="146"/>
      <c r="K46" s="146"/>
      <c r="L46" s="146"/>
      <c r="M46" s="146"/>
      <c r="N46" s="146"/>
      <c r="O46" s="146"/>
      <c r="P46" s="146"/>
      <c r="Q46" s="146"/>
      <c r="R46" s="146"/>
      <c r="S46" s="146"/>
      <c r="T46" s="146"/>
      <c r="U46" s="146"/>
      <c r="V46" s="146"/>
      <c r="W46" s="146"/>
      <c r="X46" s="146"/>
      <c r="Y46" s="146"/>
      <c r="Z46" s="146"/>
      <c r="AA46" s="146"/>
      <c r="AB46" s="146"/>
      <c r="AC46" s="146"/>
      <c r="AD46" s="146"/>
      <c r="AE46" s="146"/>
      <c r="AF46" s="146"/>
      <c r="AG46" s="146"/>
      <c r="AH46" s="146"/>
      <c r="AI46" s="147">
        <f>D46+1</f>
        <v>9</v>
      </c>
      <c r="AJ46" s="148"/>
      <c r="AK46" s="148"/>
      <c r="AL46" s="148"/>
      <c r="AM46" s="148"/>
      <c r="AN46" s="148"/>
      <c r="AO46" s="149"/>
      <c r="AP46" s="150" t="s">
        <v>14</v>
      </c>
      <c r="AQ46" s="153" t="s">
        <v>15</v>
      </c>
      <c r="AS46" s="144" t="s">
        <v>16</v>
      </c>
      <c r="AT46" s="37" t="s">
        <v>17</v>
      </c>
      <c r="AU46" s="38">
        <f>IF(IF(MONTH([1]入力表!$E$6)=12,YEAR([1]入力表!$E$6)+1&amp;"01",YEAR([1]入力表!$E$6)&amp;TEXT(MONTH([1]入力表!$E$6)+1,"00"))&gt;YEAR($D46)&amp;TEXT(MONTH($D46),"00"),COUNTIF(D50:AH50,"")+COUNTIF(D50:AH50,"○"),"")</f>
        <v>31</v>
      </c>
      <c r="AX46" s="1"/>
      <c r="AY46" s="1"/>
      <c r="AZ46" s="1"/>
      <c r="BB46" s="36" t="s">
        <v>13</v>
      </c>
      <c r="BC46" s="145">
        <f>BC38+MONTH(1)</f>
        <v>8</v>
      </c>
      <c r="BD46" s="146"/>
      <c r="BE46" s="146"/>
      <c r="BF46" s="146"/>
      <c r="BG46" s="146"/>
      <c r="BH46" s="146"/>
      <c r="BI46" s="146"/>
      <c r="BJ46" s="146"/>
      <c r="BK46" s="146"/>
      <c r="BL46" s="146"/>
      <c r="BM46" s="146"/>
      <c r="BN46" s="146"/>
      <c r="BO46" s="146"/>
      <c r="BP46" s="146"/>
      <c r="BQ46" s="146"/>
      <c r="BR46" s="146"/>
      <c r="BS46" s="146"/>
      <c r="BT46" s="146"/>
      <c r="BU46" s="146"/>
      <c r="BV46" s="146"/>
      <c r="BW46" s="146"/>
      <c r="BX46" s="146"/>
      <c r="BY46" s="146"/>
      <c r="BZ46" s="146"/>
      <c r="CA46" s="146"/>
      <c r="CB46" s="146"/>
      <c r="CC46" s="146"/>
      <c r="CD46" s="146"/>
      <c r="CE46" s="146"/>
      <c r="CF46" s="146"/>
      <c r="CG46" s="146"/>
      <c r="CH46" s="147">
        <f>BC46+1</f>
        <v>9</v>
      </c>
      <c r="CI46" s="148"/>
      <c r="CJ46" s="148"/>
      <c r="CK46" s="148"/>
      <c r="CL46" s="148"/>
      <c r="CM46" s="148"/>
      <c r="CN46" s="149"/>
      <c r="CO46" s="150" t="s">
        <v>14</v>
      </c>
      <c r="CP46" s="153" t="s">
        <v>15</v>
      </c>
      <c r="CR46" s="144" t="s">
        <v>16</v>
      </c>
      <c r="CS46" s="37" t="s">
        <v>17</v>
      </c>
      <c r="CT46" s="38">
        <f>IF(IF(MONTH([1]入力表!$E$6)=12,YEAR([1]入力表!$E$6)+1&amp;"01",YEAR([1]入力表!$E$6)&amp;TEXT(MONTH([1]入力表!$E$6)+1,"00"))&gt;YEAR($D46)&amp;TEXT(MONTH($D46),"00"),COUNTIF(BC50:CG50,"")+COUNTIF(BC50:CG50,"○"),"")</f>
        <v>28</v>
      </c>
      <c r="CV46" s="34" t="str">
        <f t="shared" ref="CV46:CV53" si="63">IF($AU$46="","","対象期間")</f>
        <v>対象期間</v>
      </c>
      <c r="CX46" s="36" t="s">
        <v>13</v>
      </c>
      <c r="CY46" s="145">
        <f>CY38+MONTH(1)</f>
        <v>8</v>
      </c>
      <c r="CZ46" s="146"/>
      <c r="DA46" s="146"/>
      <c r="DB46" s="146"/>
      <c r="DC46" s="146"/>
      <c r="DD46" s="146"/>
      <c r="DE46" s="146"/>
      <c r="DF46" s="146"/>
      <c r="DG46" s="146"/>
      <c r="DH46" s="146"/>
      <c r="DI46" s="146"/>
      <c r="DJ46" s="146"/>
      <c r="DK46" s="146"/>
      <c r="DL46" s="146"/>
      <c r="DM46" s="146"/>
      <c r="DN46" s="146"/>
      <c r="DO46" s="146"/>
      <c r="DP46" s="146"/>
      <c r="DQ46" s="146"/>
      <c r="DR46" s="146"/>
      <c r="DS46" s="146"/>
      <c r="DT46" s="146"/>
      <c r="DU46" s="146"/>
      <c r="DV46" s="146"/>
      <c r="DW46" s="146"/>
      <c r="DX46" s="146"/>
      <c r="DY46" s="146"/>
      <c r="DZ46" s="146"/>
      <c r="EA46" s="146"/>
      <c r="EB46" s="146"/>
      <c r="EC46" s="146"/>
      <c r="ED46" s="147">
        <f>CY46+1</f>
        <v>9</v>
      </c>
      <c r="EE46" s="148"/>
      <c r="EF46" s="148"/>
      <c r="EG46" s="148"/>
      <c r="EH46" s="148"/>
      <c r="EI46" s="148"/>
      <c r="EJ46" s="149"/>
      <c r="EK46" s="150" t="s">
        <v>14</v>
      </c>
      <c r="EL46" s="153" t="s">
        <v>15</v>
      </c>
      <c r="EN46" s="144" t="s">
        <v>16</v>
      </c>
      <c r="EO46" s="37" t="s">
        <v>17</v>
      </c>
      <c r="EP46" s="38">
        <f>IF(IF(MONTH([1]入力表!$E$6)=12,YEAR([1]入力表!$E$6)+1&amp;"01",YEAR([1]入力表!$E$6)&amp;TEXT(MONTH([1]入力表!$E$6)+1,"00"))&gt;YEAR($D46)&amp;TEXT(MONTH($D46),"00"),COUNTIF(CY50:EC50,"")+COUNTIF(CY50:EC50,"○"),"")</f>
        <v>28</v>
      </c>
      <c r="ER46" s="1"/>
      <c r="ES46" s="1"/>
      <c r="ET46" s="1"/>
      <c r="EU46" s="1"/>
      <c r="EV46" s="1"/>
      <c r="EW46" s="1"/>
    </row>
    <row r="47" spans="1:153" ht="19.5" thickBot="1">
      <c r="A47" s="34" t="str">
        <f t="shared" si="62"/>
        <v>対象期間</v>
      </c>
      <c r="C47" s="39" t="s">
        <v>18</v>
      </c>
      <c r="D47" s="40">
        <f>DATE($M$7,D46,1)</f>
        <v>45870</v>
      </c>
      <c r="E47" s="40">
        <f>D47+1</f>
        <v>45871</v>
      </c>
      <c r="F47" s="40">
        <f t="shared" ref="F47:AO47" si="64">E47+1</f>
        <v>45872</v>
      </c>
      <c r="G47" s="41">
        <f t="shared" si="64"/>
        <v>45873</v>
      </c>
      <c r="H47" s="41">
        <f t="shared" si="64"/>
        <v>45874</v>
      </c>
      <c r="I47" s="41">
        <f t="shared" si="64"/>
        <v>45875</v>
      </c>
      <c r="J47" s="41">
        <f t="shared" si="64"/>
        <v>45876</v>
      </c>
      <c r="K47" s="41">
        <f t="shared" si="64"/>
        <v>45877</v>
      </c>
      <c r="L47" s="41">
        <f t="shared" si="64"/>
        <v>45878</v>
      </c>
      <c r="M47" s="41">
        <f t="shared" si="64"/>
        <v>45879</v>
      </c>
      <c r="N47" s="41">
        <f t="shared" si="64"/>
        <v>45880</v>
      </c>
      <c r="O47" s="41">
        <f t="shared" si="64"/>
        <v>45881</v>
      </c>
      <c r="P47" s="41">
        <f t="shared" si="64"/>
        <v>45882</v>
      </c>
      <c r="Q47" s="41">
        <f t="shared" si="64"/>
        <v>45883</v>
      </c>
      <c r="R47" s="41">
        <f t="shared" si="64"/>
        <v>45884</v>
      </c>
      <c r="S47" s="41">
        <f t="shared" si="64"/>
        <v>45885</v>
      </c>
      <c r="T47" s="41">
        <f t="shared" si="64"/>
        <v>45886</v>
      </c>
      <c r="U47" s="41">
        <f t="shared" si="64"/>
        <v>45887</v>
      </c>
      <c r="V47" s="41">
        <f t="shared" si="64"/>
        <v>45888</v>
      </c>
      <c r="W47" s="41">
        <f t="shared" si="64"/>
        <v>45889</v>
      </c>
      <c r="X47" s="41">
        <f t="shared" si="64"/>
        <v>45890</v>
      </c>
      <c r="Y47" s="41">
        <f t="shared" si="64"/>
        <v>45891</v>
      </c>
      <c r="Z47" s="41">
        <f t="shared" si="64"/>
        <v>45892</v>
      </c>
      <c r="AA47" s="41">
        <f t="shared" si="64"/>
        <v>45893</v>
      </c>
      <c r="AB47" s="41">
        <f t="shared" si="64"/>
        <v>45894</v>
      </c>
      <c r="AC47" s="41">
        <f t="shared" si="64"/>
        <v>45895</v>
      </c>
      <c r="AD47" s="41">
        <f t="shared" si="64"/>
        <v>45896</v>
      </c>
      <c r="AE47" s="41">
        <f t="shared" si="64"/>
        <v>45897</v>
      </c>
      <c r="AF47" s="41">
        <f t="shared" si="64"/>
        <v>45898</v>
      </c>
      <c r="AG47" s="41">
        <f t="shared" si="64"/>
        <v>45899</v>
      </c>
      <c r="AH47" s="84">
        <f t="shared" si="64"/>
        <v>45900</v>
      </c>
      <c r="AI47" s="42">
        <f t="shared" si="64"/>
        <v>45901</v>
      </c>
      <c r="AJ47" s="42">
        <f t="shared" si="64"/>
        <v>45902</v>
      </c>
      <c r="AK47" s="42">
        <f t="shared" si="64"/>
        <v>45903</v>
      </c>
      <c r="AL47" s="42">
        <f t="shared" si="64"/>
        <v>45904</v>
      </c>
      <c r="AM47" s="42">
        <f t="shared" si="64"/>
        <v>45905</v>
      </c>
      <c r="AN47" s="42">
        <f t="shared" si="64"/>
        <v>45906</v>
      </c>
      <c r="AO47" s="42">
        <f t="shared" si="64"/>
        <v>45907</v>
      </c>
      <c r="AP47" s="151"/>
      <c r="AQ47" s="154"/>
      <c r="AS47" s="144"/>
      <c r="AT47" s="37" t="s">
        <v>19</v>
      </c>
      <c r="AU47" s="43">
        <f>IF(IF(MONTH([1]入力表!$E$6)=12,YEAR([1]入力表!$E$6)+1&amp;"01",YEAR([1]入力表!$E$6)&amp;TEXT(MONTH([1]入力表!$E$6)+1,"00"))&gt;YEAR($D46)&amp;TEXT(MONTH($D46),"00"),COUNTIF(D50:AH50,"○"),"")</f>
        <v>0</v>
      </c>
      <c r="AX47" s="1"/>
      <c r="AY47" s="1"/>
      <c r="AZ47" s="1"/>
      <c r="BB47" s="39" t="s">
        <v>18</v>
      </c>
      <c r="BC47" s="40">
        <f>DATE($M$7,BC46,1)</f>
        <v>45870</v>
      </c>
      <c r="BD47" s="40">
        <f>BC47+1</f>
        <v>45871</v>
      </c>
      <c r="BE47" s="40">
        <f t="shared" ref="BE47:CN47" si="65">BD47+1</f>
        <v>45872</v>
      </c>
      <c r="BF47" s="41">
        <f t="shared" si="65"/>
        <v>45873</v>
      </c>
      <c r="BG47" s="41">
        <f t="shared" si="65"/>
        <v>45874</v>
      </c>
      <c r="BH47" s="41">
        <f t="shared" si="65"/>
        <v>45875</v>
      </c>
      <c r="BI47" s="41">
        <f t="shared" si="65"/>
        <v>45876</v>
      </c>
      <c r="BJ47" s="41">
        <f t="shared" si="65"/>
        <v>45877</v>
      </c>
      <c r="BK47" s="41">
        <f t="shared" si="65"/>
        <v>45878</v>
      </c>
      <c r="BL47" s="41">
        <f t="shared" si="65"/>
        <v>45879</v>
      </c>
      <c r="BM47" s="41">
        <f t="shared" si="65"/>
        <v>45880</v>
      </c>
      <c r="BN47" s="41">
        <f t="shared" si="65"/>
        <v>45881</v>
      </c>
      <c r="BO47" s="96">
        <f t="shared" si="65"/>
        <v>45882</v>
      </c>
      <c r="BP47" s="96">
        <f t="shared" si="65"/>
        <v>45883</v>
      </c>
      <c r="BQ47" s="96">
        <f t="shared" si="65"/>
        <v>45884</v>
      </c>
      <c r="BR47" s="41">
        <f t="shared" si="65"/>
        <v>45885</v>
      </c>
      <c r="BS47" s="41">
        <f t="shared" si="65"/>
        <v>45886</v>
      </c>
      <c r="BT47" s="41">
        <f t="shared" si="65"/>
        <v>45887</v>
      </c>
      <c r="BU47" s="41">
        <f t="shared" si="65"/>
        <v>45888</v>
      </c>
      <c r="BV47" s="41">
        <f t="shared" si="65"/>
        <v>45889</v>
      </c>
      <c r="BW47" s="41">
        <f t="shared" si="65"/>
        <v>45890</v>
      </c>
      <c r="BX47" s="41">
        <f t="shared" si="65"/>
        <v>45891</v>
      </c>
      <c r="BY47" s="41">
        <f t="shared" si="65"/>
        <v>45892</v>
      </c>
      <c r="BZ47" s="41">
        <f t="shared" si="65"/>
        <v>45893</v>
      </c>
      <c r="CA47" s="41">
        <f t="shared" si="65"/>
        <v>45894</v>
      </c>
      <c r="CB47" s="41">
        <f t="shared" si="65"/>
        <v>45895</v>
      </c>
      <c r="CC47" s="41">
        <f t="shared" si="65"/>
        <v>45896</v>
      </c>
      <c r="CD47" s="41">
        <f t="shared" si="65"/>
        <v>45897</v>
      </c>
      <c r="CE47" s="41">
        <f t="shared" si="65"/>
        <v>45898</v>
      </c>
      <c r="CF47" s="41">
        <f t="shared" si="65"/>
        <v>45899</v>
      </c>
      <c r="CG47" s="84">
        <f t="shared" si="65"/>
        <v>45900</v>
      </c>
      <c r="CH47" s="42">
        <f t="shared" si="65"/>
        <v>45901</v>
      </c>
      <c r="CI47" s="42">
        <f t="shared" si="65"/>
        <v>45902</v>
      </c>
      <c r="CJ47" s="42">
        <f t="shared" si="65"/>
        <v>45903</v>
      </c>
      <c r="CK47" s="42">
        <f t="shared" si="65"/>
        <v>45904</v>
      </c>
      <c r="CL47" s="42">
        <f t="shared" si="65"/>
        <v>45905</v>
      </c>
      <c r="CM47" s="42">
        <f t="shared" si="65"/>
        <v>45906</v>
      </c>
      <c r="CN47" s="42">
        <f t="shared" si="65"/>
        <v>45907</v>
      </c>
      <c r="CO47" s="151"/>
      <c r="CP47" s="154"/>
      <c r="CR47" s="144"/>
      <c r="CS47" s="37" t="s">
        <v>19</v>
      </c>
      <c r="CT47" s="43">
        <f>IF(IF(MONTH([1]入力表!$E$6)=12,YEAR([1]入力表!$E$6)+1&amp;"01",YEAR([1]入力表!$E$6)&amp;TEXT(MONTH([1]入力表!$E$6)+1,"00"))&gt;YEAR($D46)&amp;TEXT(MONTH($D46),"00"),COUNTIF(BC50:CG50,"○"),"")</f>
        <v>10</v>
      </c>
      <c r="CV47" s="34" t="str">
        <f t="shared" si="63"/>
        <v>対象期間</v>
      </c>
      <c r="CX47" s="39" t="s">
        <v>18</v>
      </c>
      <c r="CY47" s="40">
        <f>DATE($M$7,CY46,1)</f>
        <v>45870</v>
      </c>
      <c r="CZ47" s="40">
        <f>CY47+1</f>
        <v>45871</v>
      </c>
      <c r="DA47" s="40">
        <f t="shared" ref="DA47:EJ47" si="66">CZ47+1</f>
        <v>45872</v>
      </c>
      <c r="DB47" s="41">
        <f t="shared" si="66"/>
        <v>45873</v>
      </c>
      <c r="DC47" s="41">
        <f t="shared" si="66"/>
        <v>45874</v>
      </c>
      <c r="DD47" s="41">
        <f t="shared" si="66"/>
        <v>45875</v>
      </c>
      <c r="DE47" s="41">
        <f t="shared" si="66"/>
        <v>45876</v>
      </c>
      <c r="DF47" s="41">
        <f t="shared" si="66"/>
        <v>45877</v>
      </c>
      <c r="DG47" s="41">
        <f t="shared" si="66"/>
        <v>45878</v>
      </c>
      <c r="DH47" s="41">
        <f t="shared" si="66"/>
        <v>45879</v>
      </c>
      <c r="DI47" s="41">
        <f t="shared" si="66"/>
        <v>45880</v>
      </c>
      <c r="DJ47" s="41">
        <f t="shared" si="66"/>
        <v>45881</v>
      </c>
      <c r="DK47" s="96">
        <f t="shared" si="66"/>
        <v>45882</v>
      </c>
      <c r="DL47" s="96">
        <f t="shared" si="66"/>
        <v>45883</v>
      </c>
      <c r="DM47" s="96">
        <f t="shared" si="66"/>
        <v>45884</v>
      </c>
      <c r="DN47" s="41">
        <f t="shared" si="66"/>
        <v>45885</v>
      </c>
      <c r="DO47" s="41">
        <f t="shared" si="66"/>
        <v>45886</v>
      </c>
      <c r="DP47" s="41">
        <f t="shared" si="66"/>
        <v>45887</v>
      </c>
      <c r="DQ47" s="41">
        <f t="shared" si="66"/>
        <v>45888</v>
      </c>
      <c r="DR47" s="41">
        <f t="shared" si="66"/>
        <v>45889</v>
      </c>
      <c r="DS47" s="41">
        <f t="shared" si="66"/>
        <v>45890</v>
      </c>
      <c r="DT47" s="41">
        <f t="shared" si="66"/>
        <v>45891</v>
      </c>
      <c r="DU47" s="41">
        <f t="shared" si="66"/>
        <v>45892</v>
      </c>
      <c r="DV47" s="41">
        <f t="shared" si="66"/>
        <v>45893</v>
      </c>
      <c r="DW47" s="41">
        <f t="shared" si="66"/>
        <v>45894</v>
      </c>
      <c r="DX47" s="41">
        <f t="shared" si="66"/>
        <v>45895</v>
      </c>
      <c r="DY47" s="41">
        <f t="shared" si="66"/>
        <v>45896</v>
      </c>
      <c r="DZ47" s="41">
        <f t="shared" si="66"/>
        <v>45897</v>
      </c>
      <c r="EA47" s="41">
        <f t="shared" si="66"/>
        <v>45898</v>
      </c>
      <c r="EB47" s="41">
        <f t="shared" si="66"/>
        <v>45899</v>
      </c>
      <c r="EC47" s="84">
        <f t="shared" si="66"/>
        <v>45900</v>
      </c>
      <c r="ED47" s="42">
        <f t="shared" si="66"/>
        <v>45901</v>
      </c>
      <c r="EE47" s="42">
        <f t="shared" si="66"/>
        <v>45902</v>
      </c>
      <c r="EF47" s="42">
        <f t="shared" si="66"/>
        <v>45903</v>
      </c>
      <c r="EG47" s="42">
        <f t="shared" si="66"/>
        <v>45904</v>
      </c>
      <c r="EH47" s="42">
        <f t="shared" si="66"/>
        <v>45905</v>
      </c>
      <c r="EI47" s="42">
        <f t="shared" si="66"/>
        <v>45906</v>
      </c>
      <c r="EJ47" s="42">
        <f t="shared" si="66"/>
        <v>45907</v>
      </c>
      <c r="EK47" s="151"/>
      <c r="EL47" s="154"/>
      <c r="EN47" s="144"/>
      <c r="EO47" s="37" t="s">
        <v>19</v>
      </c>
      <c r="EP47" s="43">
        <f>IF(IF(MONTH([1]入力表!$E$6)=12,YEAR([1]入力表!$E$6)+1&amp;"01",YEAR([1]入力表!$E$6)&amp;TEXT(MONTH([1]入力表!$E$6)+1,"00"))&gt;YEAR($D46)&amp;TEXT(MONTH($D46),"00"),COUNTIF(CY50:EC50,"○"),"")</f>
        <v>10</v>
      </c>
      <c r="ER47" s="1"/>
      <c r="ES47" s="1"/>
      <c r="ET47" s="1"/>
      <c r="EU47" s="1"/>
      <c r="EV47" s="1"/>
      <c r="EW47" s="1"/>
    </row>
    <row r="48" spans="1:153" ht="19.5" thickBot="1">
      <c r="A48" s="34" t="str">
        <f t="shared" si="62"/>
        <v>対象期間</v>
      </c>
      <c r="C48" s="39" t="s">
        <v>20</v>
      </c>
      <c r="D48" s="46" t="str">
        <f>TEXT(WEEKDAY(+D47),"aaa")</f>
        <v>金</v>
      </c>
      <c r="E48" s="46" t="str">
        <f>TEXT(WEEKDAY(+E47),"aaa")</f>
        <v>土</v>
      </c>
      <c r="F48" s="46" t="str">
        <f t="shared" ref="F48:AE48" si="67">TEXT(WEEKDAY(+F47),"aaa")</f>
        <v>日</v>
      </c>
      <c r="G48" s="47" t="str">
        <f t="shared" si="67"/>
        <v>月</v>
      </c>
      <c r="H48" s="47" t="str">
        <f t="shared" si="67"/>
        <v>火</v>
      </c>
      <c r="I48" s="47" t="str">
        <f t="shared" si="67"/>
        <v>水</v>
      </c>
      <c r="J48" s="47" t="str">
        <f t="shared" si="67"/>
        <v>木</v>
      </c>
      <c r="K48" s="47" t="str">
        <f t="shared" si="67"/>
        <v>金</v>
      </c>
      <c r="L48" s="47" t="str">
        <f t="shared" si="67"/>
        <v>土</v>
      </c>
      <c r="M48" s="47" t="str">
        <f t="shared" si="67"/>
        <v>日</v>
      </c>
      <c r="N48" s="47" t="str">
        <f t="shared" si="67"/>
        <v>月</v>
      </c>
      <c r="O48" s="47" t="str">
        <f t="shared" si="67"/>
        <v>火</v>
      </c>
      <c r="P48" s="47" t="str">
        <f t="shared" si="67"/>
        <v>水</v>
      </c>
      <c r="Q48" s="47" t="str">
        <f t="shared" si="67"/>
        <v>木</v>
      </c>
      <c r="R48" s="47" t="str">
        <f t="shared" si="67"/>
        <v>金</v>
      </c>
      <c r="S48" s="47" t="str">
        <f t="shared" si="67"/>
        <v>土</v>
      </c>
      <c r="T48" s="47" t="str">
        <f t="shared" si="67"/>
        <v>日</v>
      </c>
      <c r="U48" s="47" t="str">
        <f t="shared" si="67"/>
        <v>月</v>
      </c>
      <c r="V48" s="47" t="str">
        <f t="shared" si="67"/>
        <v>火</v>
      </c>
      <c r="W48" s="47" t="str">
        <f t="shared" si="67"/>
        <v>水</v>
      </c>
      <c r="X48" s="47" t="str">
        <f t="shared" si="67"/>
        <v>木</v>
      </c>
      <c r="Y48" s="47" t="str">
        <f t="shared" si="67"/>
        <v>金</v>
      </c>
      <c r="Z48" s="47" t="str">
        <f t="shared" si="67"/>
        <v>土</v>
      </c>
      <c r="AA48" s="47" t="str">
        <f t="shared" si="67"/>
        <v>日</v>
      </c>
      <c r="AB48" s="47" t="str">
        <f t="shared" si="67"/>
        <v>月</v>
      </c>
      <c r="AC48" s="47" t="str">
        <f t="shared" si="67"/>
        <v>火</v>
      </c>
      <c r="AD48" s="47" t="str">
        <f t="shared" si="67"/>
        <v>水</v>
      </c>
      <c r="AE48" s="47" t="str">
        <f t="shared" si="67"/>
        <v>木</v>
      </c>
      <c r="AF48" s="47" t="str">
        <f>IF(AF47="／","／",TEXT(WEEKDAY(+AF47),"aaa"))</f>
        <v>金</v>
      </c>
      <c r="AG48" s="47" t="str">
        <f t="shared" ref="AG48:AO48" si="68">IF(AG47="／","／",TEXT(WEEKDAY(+AG47),"aaa"))</f>
        <v>土</v>
      </c>
      <c r="AH48" s="85" t="str">
        <f t="shared" si="68"/>
        <v>日</v>
      </c>
      <c r="AI48" s="49" t="str">
        <f t="shared" si="68"/>
        <v>月</v>
      </c>
      <c r="AJ48" s="49" t="str">
        <f t="shared" si="68"/>
        <v>火</v>
      </c>
      <c r="AK48" s="49" t="str">
        <f t="shared" si="68"/>
        <v>水</v>
      </c>
      <c r="AL48" s="49" t="str">
        <f t="shared" si="68"/>
        <v>木</v>
      </c>
      <c r="AM48" s="49" t="str">
        <f t="shared" si="68"/>
        <v>金</v>
      </c>
      <c r="AN48" s="49" t="str">
        <f t="shared" si="68"/>
        <v>土</v>
      </c>
      <c r="AO48" s="49" t="str">
        <f t="shared" si="68"/>
        <v>日</v>
      </c>
      <c r="AP48" s="151"/>
      <c r="AQ48" s="154"/>
      <c r="AS48" s="144"/>
      <c r="AT48" s="37" t="s">
        <v>21</v>
      </c>
      <c r="AU48" s="50">
        <f>IFERROR(+AU47/AU46,"")</f>
        <v>0</v>
      </c>
      <c r="AV48" s="51" t="str">
        <f>IF(AU48="","",IF(AU48&gt;=0.285,"4週8休以上",IF(AU48&gt;=0.25,"4週7休以上4週8休未満",IF(AU48&gt;=0.214,"4週6休以上4週7休未満",IF(0.214&gt;AU48,"4週6休未満")))))</f>
        <v>4週6休未満</v>
      </c>
      <c r="AX48" s="1"/>
      <c r="AY48" s="1"/>
      <c r="AZ48" s="1"/>
      <c r="BB48" s="39" t="s">
        <v>20</v>
      </c>
      <c r="BC48" s="46" t="str">
        <f>TEXT(WEEKDAY(+BC47),"aaa")</f>
        <v>金</v>
      </c>
      <c r="BD48" s="46" t="str">
        <f>TEXT(WEEKDAY(+BD47),"aaa")</f>
        <v>土</v>
      </c>
      <c r="BE48" s="46" t="str">
        <f t="shared" ref="BE48:CD48" si="69">TEXT(WEEKDAY(+BE47),"aaa")</f>
        <v>日</v>
      </c>
      <c r="BF48" s="47" t="str">
        <f t="shared" si="69"/>
        <v>月</v>
      </c>
      <c r="BG48" s="47" t="str">
        <f t="shared" si="69"/>
        <v>火</v>
      </c>
      <c r="BH48" s="47" t="str">
        <f t="shared" si="69"/>
        <v>水</v>
      </c>
      <c r="BI48" s="47" t="str">
        <f t="shared" si="69"/>
        <v>木</v>
      </c>
      <c r="BJ48" s="47" t="str">
        <f t="shared" si="69"/>
        <v>金</v>
      </c>
      <c r="BK48" s="47" t="str">
        <f t="shared" si="69"/>
        <v>土</v>
      </c>
      <c r="BL48" s="47" t="str">
        <f t="shared" si="69"/>
        <v>日</v>
      </c>
      <c r="BM48" s="47" t="str">
        <f t="shared" si="69"/>
        <v>月</v>
      </c>
      <c r="BN48" s="47" t="str">
        <f t="shared" si="69"/>
        <v>火</v>
      </c>
      <c r="BO48" s="97" t="str">
        <f t="shared" si="69"/>
        <v>水</v>
      </c>
      <c r="BP48" s="97" t="str">
        <f t="shared" si="69"/>
        <v>木</v>
      </c>
      <c r="BQ48" s="97" t="str">
        <f t="shared" si="69"/>
        <v>金</v>
      </c>
      <c r="BR48" s="47" t="str">
        <f t="shared" si="69"/>
        <v>土</v>
      </c>
      <c r="BS48" s="47" t="str">
        <f t="shared" si="69"/>
        <v>日</v>
      </c>
      <c r="BT48" s="47" t="str">
        <f t="shared" si="69"/>
        <v>月</v>
      </c>
      <c r="BU48" s="47" t="str">
        <f t="shared" si="69"/>
        <v>火</v>
      </c>
      <c r="BV48" s="47" t="str">
        <f t="shared" si="69"/>
        <v>水</v>
      </c>
      <c r="BW48" s="47" t="str">
        <f t="shared" si="69"/>
        <v>木</v>
      </c>
      <c r="BX48" s="47" t="str">
        <f t="shared" si="69"/>
        <v>金</v>
      </c>
      <c r="BY48" s="47" t="str">
        <f t="shared" si="69"/>
        <v>土</v>
      </c>
      <c r="BZ48" s="47" t="str">
        <f t="shared" si="69"/>
        <v>日</v>
      </c>
      <c r="CA48" s="47" t="str">
        <f t="shared" si="69"/>
        <v>月</v>
      </c>
      <c r="CB48" s="47" t="str">
        <f t="shared" si="69"/>
        <v>火</v>
      </c>
      <c r="CC48" s="47" t="str">
        <f t="shared" si="69"/>
        <v>水</v>
      </c>
      <c r="CD48" s="47" t="str">
        <f t="shared" si="69"/>
        <v>木</v>
      </c>
      <c r="CE48" s="47" t="str">
        <f>IF(CE47="／","／",TEXT(WEEKDAY(+CE47),"aaa"))</f>
        <v>金</v>
      </c>
      <c r="CF48" s="47" t="str">
        <f t="shared" ref="CF48:CN48" si="70">IF(CF47="／","／",TEXT(WEEKDAY(+CF47),"aaa"))</f>
        <v>土</v>
      </c>
      <c r="CG48" s="85" t="str">
        <f t="shared" si="70"/>
        <v>日</v>
      </c>
      <c r="CH48" s="49" t="str">
        <f t="shared" si="70"/>
        <v>月</v>
      </c>
      <c r="CI48" s="49" t="str">
        <f t="shared" si="70"/>
        <v>火</v>
      </c>
      <c r="CJ48" s="49" t="str">
        <f t="shared" si="70"/>
        <v>水</v>
      </c>
      <c r="CK48" s="49" t="str">
        <f t="shared" si="70"/>
        <v>木</v>
      </c>
      <c r="CL48" s="49" t="str">
        <f t="shared" si="70"/>
        <v>金</v>
      </c>
      <c r="CM48" s="49" t="str">
        <f t="shared" si="70"/>
        <v>土</v>
      </c>
      <c r="CN48" s="49" t="str">
        <f t="shared" si="70"/>
        <v>日</v>
      </c>
      <c r="CO48" s="151"/>
      <c r="CP48" s="154"/>
      <c r="CR48" s="144"/>
      <c r="CS48" s="37" t="s">
        <v>21</v>
      </c>
      <c r="CT48" s="50">
        <f>IFERROR(+CT47/CT46,"")</f>
        <v>0.35714285714285715</v>
      </c>
      <c r="CU48" s="51" t="str">
        <f>IF(CT48="","",IF(CT48&gt;=0.285,"4週8休以上",IF(CT48&gt;=0.25,"4週7休以上4週8休未満",IF(CT48&gt;=0.214,"4週6休以上4週7休未満",IF(0.214&gt;CT48,"4週6休未満")))))</f>
        <v>4週8休以上</v>
      </c>
      <c r="CV48" s="34" t="str">
        <f t="shared" si="63"/>
        <v>対象期間</v>
      </c>
      <c r="CX48" s="39" t="s">
        <v>20</v>
      </c>
      <c r="CY48" s="46" t="str">
        <f>TEXT(WEEKDAY(+CY47),"aaa")</f>
        <v>金</v>
      </c>
      <c r="CZ48" s="46" t="str">
        <f>TEXT(WEEKDAY(+CZ47),"aaa")</f>
        <v>土</v>
      </c>
      <c r="DA48" s="46" t="str">
        <f t="shared" ref="DA48:DZ48" si="71">TEXT(WEEKDAY(+DA47),"aaa")</f>
        <v>日</v>
      </c>
      <c r="DB48" s="47" t="str">
        <f t="shared" si="71"/>
        <v>月</v>
      </c>
      <c r="DC48" s="47" t="str">
        <f t="shared" si="71"/>
        <v>火</v>
      </c>
      <c r="DD48" s="47" t="str">
        <f t="shared" si="71"/>
        <v>水</v>
      </c>
      <c r="DE48" s="47" t="str">
        <f t="shared" si="71"/>
        <v>木</v>
      </c>
      <c r="DF48" s="47" t="str">
        <f t="shared" si="71"/>
        <v>金</v>
      </c>
      <c r="DG48" s="47" t="str">
        <f t="shared" si="71"/>
        <v>土</v>
      </c>
      <c r="DH48" s="47" t="str">
        <f t="shared" si="71"/>
        <v>日</v>
      </c>
      <c r="DI48" s="47" t="str">
        <f t="shared" si="71"/>
        <v>月</v>
      </c>
      <c r="DJ48" s="47" t="str">
        <f t="shared" si="71"/>
        <v>火</v>
      </c>
      <c r="DK48" s="97" t="str">
        <f t="shared" si="71"/>
        <v>水</v>
      </c>
      <c r="DL48" s="97" t="str">
        <f t="shared" si="71"/>
        <v>木</v>
      </c>
      <c r="DM48" s="97" t="str">
        <f t="shared" si="71"/>
        <v>金</v>
      </c>
      <c r="DN48" s="47" t="str">
        <f t="shared" si="71"/>
        <v>土</v>
      </c>
      <c r="DO48" s="47" t="str">
        <f t="shared" si="71"/>
        <v>日</v>
      </c>
      <c r="DP48" s="47" t="str">
        <f t="shared" si="71"/>
        <v>月</v>
      </c>
      <c r="DQ48" s="47" t="str">
        <f t="shared" si="71"/>
        <v>火</v>
      </c>
      <c r="DR48" s="47" t="str">
        <f t="shared" si="71"/>
        <v>水</v>
      </c>
      <c r="DS48" s="47" t="str">
        <f t="shared" si="71"/>
        <v>木</v>
      </c>
      <c r="DT48" s="47" t="str">
        <f t="shared" si="71"/>
        <v>金</v>
      </c>
      <c r="DU48" s="47" t="str">
        <f t="shared" si="71"/>
        <v>土</v>
      </c>
      <c r="DV48" s="47" t="str">
        <f t="shared" si="71"/>
        <v>日</v>
      </c>
      <c r="DW48" s="47" t="str">
        <f t="shared" si="71"/>
        <v>月</v>
      </c>
      <c r="DX48" s="47" t="str">
        <f t="shared" si="71"/>
        <v>火</v>
      </c>
      <c r="DY48" s="47" t="str">
        <f t="shared" si="71"/>
        <v>水</v>
      </c>
      <c r="DZ48" s="47" t="str">
        <f t="shared" si="71"/>
        <v>木</v>
      </c>
      <c r="EA48" s="47" t="str">
        <f>IF(EA47="／","／",TEXT(WEEKDAY(+EA47),"aaa"))</f>
        <v>金</v>
      </c>
      <c r="EB48" s="47" t="str">
        <f t="shared" ref="EB48:EJ48" si="72">IF(EB47="／","／",TEXT(WEEKDAY(+EB47),"aaa"))</f>
        <v>土</v>
      </c>
      <c r="EC48" s="85" t="str">
        <f t="shared" si="72"/>
        <v>日</v>
      </c>
      <c r="ED48" s="49" t="str">
        <f t="shared" si="72"/>
        <v>月</v>
      </c>
      <c r="EE48" s="49" t="str">
        <f t="shared" si="72"/>
        <v>火</v>
      </c>
      <c r="EF48" s="49" t="str">
        <f t="shared" si="72"/>
        <v>水</v>
      </c>
      <c r="EG48" s="49" t="str">
        <f t="shared" si="72"/>
        <v>木</v>
      </c>
      <c r="EH48" s="49" t="str">
        <f t="shared" si="72"/>
        <v>金</v>
      </c>
      <c r="EI48" s="49" t="str">
        <f t="shared" si="72"/>
        <v>土</v>
      </c>
      <c r="EJ48" s="49" t="str">
        <f t="shared" si="72"/>
        <v>日</v>
      </c>
      <c r="EK48" s="151"/>
      <c r="EL48" s="154"/>
      <c r="EN48" s="144"/>
      <c r="EO48" s="37" t="s">
        <v>21</v>
      </c>
      <c r="EP48" s="50">
        <f>IFERROR(+EP47/EP46,"")</f>
        <v>0.35714285714285715</v>
      </c>
      <c r="EQ48" s="51" t="str">
        <f>IF(EP48="","",IF(EP48&gt;=0.285,"4週8休以上",IF(EP48&gt;=0.25,"4週7休以上4週8休未満",IF(EP48&gt;=0.214,"4週6休以上4週7休未満",IF(0.214&gt;EP48,"4週6休未満")))))</f>
        <v>4週8休以上</v>
      </c>
      <c r="ER48" s="1"/>
      <c r="ES48" s="1"/>
      <c r="ET48" s="1"/>
      <c r="EU48" s="1"/>
      <c r="EV48" s="1"/>
      <c r="EW48" s="1"/>
    </row>
    <row r="49" spans="1:153" s="53" customFormat="1" ht="60" customHeight="1">
      <c r="A49" s="34" t="str">
        <f t="shared" si="62"/>
        <v>対象期間</v>
      </c>
      <c r="C49" s="54" t="s">
        <v>22</v>
      </c>
      <c r="D49" s="56"/>
      <c r="E49" s="56"/>
      <c r="F49" s="56"/>
      <c r="G49" s="56"/>
      <c r="H49" s="56"/>
      <c r="I49" s="56"/>
      <c r="J49" s="56"/>
      <c r="K49" s="56"/>
      <c r="L49" s="57"/>
      <c r="M49" s="56"/>
      <c r="N49" s="56"/>
      <c r="O49" s="58"/>
      <c r="P49" s="56"/>
      <c r="Q49" s="56"/>
      <c r="R49" s="56"/>
      <c r="S49" s="56"/>
      <c r="T49" s="56"/>
      <c r="U49" s="56"/>
      <c r="V49" s="56"/>
      <c r="W49" s="56"/>
      <c r="X49" s="56"/>
      <c r="Y49" s="56"/>
      <c r="Z49" s="56"/>
      <c r="AA49" s="56"/>
      <c r="AB49" s="56"/>
      <c r="AC49" s="56"/>
      <c r="AD49" s="58"/>
      <c r="AE49" s="56"/>
      <c r="AF49" s="56"/>
      <c r="AG49" s="56"/>
      <c r="AH49" s="86"/>
      <c r="AI49" s="60"/>
      <c r="AJ49" s="60"/>
      <c r="AK49" s="60"/>
      <c r="AL49" s="60"/>
      <c r="AM49" s="60"/>
      <c r="AN49" s="60"/>
      <c r="AO49" s="60"/>
      <c r="AP49" s="152"/>
      <c r="AQ49" s="155"/>
      <c r="AS49" s="141" t="s">
        <v>23</v>
      </c>
      <c r="AT49" s="87" t="s">
        <v>17</v>
      </c>
      <c r="AU49" s="62">
        <f>IF(IF(MONTH([1]入力表!$E$6)=12,YEAR([1]入力表!$E$6)+1&amp;"01",YEAR([1]入力表!$E$6)&amp;TEXT(MONTH([1]入力表!$E$6)+1,"00"))&gt;YEAR($D46)&amp;TEXT(MONTH($D46),"00"),COUNTIF(D51:AH51,"")+COUNTIF(D51:AH51,"●"),"")</f>
        <v>31</v>
      </c>
      <c r="AV49" s="63"/>
      <c r="AX49" s="64"/>
      <c r="AY49" s="64"/>
      <c r="AZ49" s="64"/>
      <c r="BB49" s="54" t="s">
        <v>22</v>
      </c>
      <c r="BC49" s="56"/>
      <c r="BD49" s="56"/>
      <c r="BE49" s="56"/>
      <c r="BF49" s="56"/>
      <c r="BG49" s="56"/>
      <c r="BH49" s="56"/>
      <c r="BI49" s="56"/>
      <c r="BJ49" s="56"/>
      <c r="BK49" s="57"/>
      <c r="BL49" s="56"/>
      <c r="BM49" s="56"/>
      <c r="BN49" s="58"/>
      <c r="BO49" s="98"/>
      <c r="BP49" s="98"/>
      <c r="BQ49" s="98"/>
      <c r="BR49" s="56"/>
      <c r="BS49" s="56"/>
      <c r="BT49" s="56"/>
      <c r="BU49" s="56"/>
      <c r="BV49" s="56"/>
      <c r="BW49" s="56"/>
      <c r="BX49" s="56"/>
      <c r="BY49" s="56"/>
      <c r="BZ49" s="56"/>
      <c r="CA49" s="56"/>
      <c r="CB49" s="56"/>
      <c r="CC49" s="58"/>
      <c r="CD49" s="56"/>
      <c r="CE49" s="56"/>
      <c r="CF49" s="56"/>
      <c r="CG49" s="86"/>
      <c r="CH49" s="60"/>
      <c r="CI49" s="60"/>
      <c r="CJ49" s="60"/>
      <c r="CK49" s="60"/>
      <c r="CL49" s="60"/>
      <c r="CM49" s="60"/>
      <c r="CN49" s="60"/>
      <c r="CO49" s="152"/>
      <c r="CP49" s="155"/>
      <c r="CR49" s="141" t="s">
        <v>23</v>
      </c>
      <c r="CS49" s="87" t="s">
        <v>17</v>
      </c>
      <c r="CT49" s="62">
        <f>IF(IF(MONTH([1]入力表!$E$6)=12,YEAR([1]入力表!$E$6)+1&amp;"01",YEAR([1]入力表!$E$6)&amp;TEXT(MONTH([1]入力表!$E$6)+1,"00"))&gt;YEAR($D46)&amp;TEXT(MONTH($D46),"00"),COUNTIF(BC51:CG51,"")+COUNTIF(BC51:CG51,"●"),"")</f>
        <v>31</v>
      </c>
      <c r="CU49" s="63"/>
      <c r="CV49" s="34" t="str">
        <f t="shared" si="63"/>
        <v>対象期間</v>
      </c>
      <c r="CX49" s="54" t="s">
        <v>22</v>
      </c>
      <c r="CY49" s="56"/>
      <c r="CZ49" s="56"/>
      <c r="DA49" s="56"/>
      <c r="DB49" s="56"/>
      <c r="DC49" s="56"/>
      <c r="DD49" s="56"/>
      <c r="DE49" s="56"/>
      <c r="DF49" s="56"/>
      <c r="DG49" s="57"/>
      <c r="DH49" s="56"/>
      <c r="DI49" s="56"/>
      <c r="DJ49" s="58"/>
      <c r="DK49" s="98"/>
      <c r="DL49" s="98"/>
      <c r="DM49" s="98"/>
      <c r="DN49" s="56"/>
      <c r="DO49" s="56"/>
      <c r="DP49" s="56"/>
      <c r="DQ49" s="56"/>
      <c r="DR49" s="56"/>
      <c r="DS49" s="56"/>
      <c r="DT49" s="56"/>
      <c r="DU49" s="56"/>
      <c r="DV49" s="56"/>
      <c r="DW49" s="56"/>
      <c r="DX49" s="56"/>
      <c r="DY49" s="58"/>
      <c r="DZ49" s="56"/>
      <c r="EA49" s="56"/>
      <c r="EB49" s="56"/>
      <c r="EC49" s="86"/>
      <c r="ED49" s="60"/>
      <c r="EE49" s="60"/>
      <c r="EF49" s="60"/>
      <c r="EG49" s="60"/>
      <c r="EH49" s="60"/>
      <c r="EI49" s="60"/>
      <c r="EJ49" s="60"/>
      <c r="EK49" s="152"/>
      <c r="EL49" s="155"/>
      <c r="EN49" s="141" t="s">
        <v>23</v>
      </c>
      <c r="EO49" s="87" t="s">
        <v>17</v>
      </c>
      <c r="EP49" s="62">
        <f>IF(IF(MONTH([1]入力表!$E$6)=12,YEAR([1]入力表!$E$6)+1&amp;"01",YEAR([1]入力表!$E$6)&amp;TEXT(MONTH([1]入力表!$E$6)+1,"00"))&gt;YEAR($D46)&amp;TEXT(MONTH($D46),"00"),COUNTIF(CY51:EC51,"")+COUNTIF(CY51:EC51,"●"),"")</f>
        <v>28</v>
      </c>
      <c r="EQ49" s="63"/>
      <c r="ER49" s="64"/>
      <c r="ES49" s="64"/>
      <c r="ET49" s="64"/>
      <c r="EU49" s="64"/>
      <c r="EV49" s="64"/>
      <c r="EW49" s="64"/>
    </row>
    <row r="50" spans="1:153" s="28" customFormat="1" ht="19.5" thickBot="1">
      <c r="A50" s="34" t="str">
        <f t="shared" si="62"/>
        <v>対象期間</v>
      </c>
      <c r="C50" s="39" t="s">
        <v>16</v>
      </c>
      <c r="D50" s="47"/>
      <c r="E50" s="47"/>
      <c r="F50" s="47"/>
      <c r="G50" s="47"/>
      <c r="H50" s="47"/>
      <c r="I50" s="47"/>
      <c r="J50" s="47"/>
      <c r="K50" s="47"/>
      <c r="L50" s="47"/>
      <c r="M50" s="47"/>
      <c r="N50" s="47"/>
      <c r="O50" s="47"/>
      <c r="P50" s="47"/>
      <c r="Q50" s="47"/>
      <c r="R50" s="47"/>
      <c r="S50" s="47"/>
      <c r="T50" s="47"/>
      <c r="U50" s="47"/>
      <c r="V50" s="47"/>
      <c r="W50" s="47"/>
      <c r="X50" s="47"/>
      <c r="Y50" s="47"/>
      <c r="Z50" s="47"/>
      <c r="AA50" s="47"/>
      <c r="AB50" s="47"/>
      <c r="AC50" s="47"/>
      <c r="AD50" s="47"/>
      <c r="AE50" s="47"/>
      <c r="AF50" s="47"/>
      <c r="AG50" s="47"/>
      <c r="AH50" s="85"/>
      <c r="AI50" s="49"/>
      <c r="AJ50" s="49"/>
      <c r="AK50" s="49"/>
      <c r="AL50" s="49"/>
      <c r="AM50" s="49"/>
      <c r="AN50" s="49"/>
      <c r="AO50" s="49"/>
      <c r="AP50" s="69">
        <f>COUNTIF(D50:AH50,"○")</f>
        <v>0</v>
      </c>
      <c r="AQ50" s="66">
        <f>+AP50+AQ42</f>
        <v>0</v>
      </c>
      <c r="AS50" s="142"/>
      <c r="AT50" s="37" t="s">
        <v>19</v>
      </c>
      <c r="AU50" s="43">
        <f>IF(IF(MONTH([1]入力表!$E$6)=12,YEAR([1]入力表!$E$6)+1&amp;"01",YEAR([1]入力表!$E$6)&amp;TEXT(MONTH([1]入力表!$E$6)+1,"00"))&gt;YEAR($D46)&amp;TEXT(MONTH($D46),"00"),COUNTIF(D51:AH51,"●"),"")</f>
        <v>0</v>
      </c>
      <c r="AX50" s="68"/>
      <c r="AY50" s="68"/>
      <c r="AZ50" s="68"/>
      <c r="BB50" s="39" t="s">
        <v>16</v>
      </c>
      <c r="BC50" s="47"/>
      <c r="BD50" s="47" t="s">
        <v>28</v>
      </c>
      <c r="BE50" s="47" t="s">
        <v>28</v>
      </c>
      <c r="BF50" s="47"/>
      <c r="BG50" s="47"/>
      <c r="BH50" s="47"/>
      <c r="BI50" s="47"/>
      <c r="BJ50" s="47"/>
      <c r="BK50" s="47" t="s">
        <v>28</v>
      </c>
      <c r="BL50" s="47" t="s">
        <v>28</v>
      </c>
      <c r="BM50" s="47"/>
      <c r="BN50" s="47"/>
      <c r="BO50" s="97" t="s">
        <v>24</v>
      </c>
      <c r="BP50" s="97" t="s">
        <v>24</v>
      </c>
      <c r="BQ50" s="97" t="s">
        <v>24</v>
      </c>
      <c r="BR50" s="47" t="s">
        <v>28</v>
      </c>
      <c r="BS50" s="47" t="s">
        <v>28</v>
      </c>
      <c r="BT50" s="47"/>
      <c r="BU50" s="47"/>
      <c r="BV50" s="47"/>
      <c r="BW50" s="47"/>
      <c r="BX50" s="47"/>
      <c r="BY50" s="47" t="s">
        <v>28</v>
      </c>
      <c r="BZ50" s="47" t="s">
        <v>28</v>
      </c>
      <c r="CA50" s="47"/>
      <c r="CB50" s="47"/>
      <c r="CC50" s="47"/>
      <c r="CD50" s="47"/>
      <c r="CE50" s="47"/>
      <c r="CF50" s="47" t="s">
        <v>28</v>
      </c>
      <c r="CG50" s="47" t="s">
        <v>28</v>
      </c>
      <c r="CH50" s="49"/>
      <c r="CI50" s="49"/>
      <c r="CJ50" s="49"/>
      <c r="CK50" s="49"/>
      <c r="CL50" s="49"/>
      <c r="CM50" s="49" t="s">
        <v>28</v>
      </c>
      <c r="CN50" s="49" t="s">
        <v>28</v>
      </c>
      <c r="CO50" s="69">
        <f>COUNTIF(BC50:CG50,"○")</f>
        <v>10</v>
      </c>
      <c r="CP50" s="66">
        <f>+CO50+CP42</f>
        <v>32</v>
      </c>
      <c r="CR50" s="142"/>
      <c r="CS50" s="37" t="s">
        <v>19</v>
      </c>
      <c r="CT50" s="43">
        <f>IF(IF(MONTH([1]入力表!$E$6)=12,YEAR([1]入力表!$E$6)+1&amp;"01",YEAR([1]入力表!$E$6)&amp;TEXT(MONTH([1]入力表!$E$6)+1,"00"))&gt;YEAR($D46)&amp;TEXT(MONTH($D46),"00"),COUNTIF(BC51:CG51,"●"),"")</f>
        <v>0</v>
      </c>
      <c r="CV50" s="34" t="str">
        <f t="shared" si="63"/>
        <v>対象期間</v>
      </c>
      <c r="CX50" s="39" t="s">
        <v>16</v>
      </c>
      <c r="CY50" s="47"/>
      <c r="CZ50" s="47" t="s">
        <v>28</v>
      </c>
      <c r="DA50" s="47" t="s">
        <v>28</v>
      </c>
      <c r="DB50" s="47"/>
      <c r="DC50" s="47"/>
      <c r="DD50" s="47"/>
      <c r="DE50" s="47"/>
      <c r="DF50" s="47"/>
      <c r="DG50" s="47" t="s">
        <v>28</v>
      </c>
      <c r="DH50" s="47" t="s">
        <v>28</v>
      </c>
      <c r="DI50" s="47"/>
      <c r="DJ50" s="47"/>
      <c r="DK50" s="97" t="s">
        <v>24</v>
      </c>
      <c r="DL50" s="97" t="s">
        <v>24</v>
      </c>
      <c r="DM50" s="97" t="s">
        <v>24</v>
      </c>
      <c r="DN50" s="47" t="s">
        <v>28</v>
      </c>
      <c r="DO50" s="47" t="s">
        <v>28</v>
      </c>
      <c r="DP50" s="47"/>
      <c r="DQ50" s="47"/>
      <c r="DR50" s="47"/>
      <c r="DS50" s="47"/>
      <c r="DT50" s="47"/>
      <c r="DU50" s="47" t="s">
        <v>28</v>
      </c>
      <c r="DV50" s="47" t="s">
        <v>28</v>
      </c>
      <c r="DW50" s="47"/>
      <c r="DX50" s="47"/>
      <c r="DY50" s="47"/>
      <c r="DZ50" s="47"/>
      <c r="EA50" s="47"/>
      <c r="EB50" s="47" t="s">
        <v>28</v>
      </c>
      <c r="EC50" s="47" t="s">
        <v>28</v>
      </c>
      <c r="ED50" s="49"/>
      <c r="EE50" s="49"/>
      <c r="EF50" s="49"/>
      <c r="EG50" s="49"/>
      <c r="EH50" s="49"/>
      <c r="EI50" s="49" t="s">
        <v>28</v>
      </c>
      <c r="EJ50" s="49" t="s">
        <v>28</v>
      </c>
      <c r="EK50" s="69">
        <f>COUNTIF(CY50:EC50,"○")</f>
        <v>10</v>
      </c>
      <c r="EL50" s="66">
        <f>+EK50+EL42</f>
        <v>32</v>
      </c>
      <c r="EN50" s="142"/>
      <c r="EO50" s="37" t="s">
        <v>19</v>
      </c>
      <c r="EP50" s="43">
        <f>IF(IF(MONTH([1]入力表!$E$6)=12,YEAR([1]入力表!$E$6)+1&amp;"01",YEAR([1]入力表!$E$6)&amp;TEXT(MONTH([1]入力表!$E$6)+1,"00"))&gt;YEAR($D46)&amp;TEXT(MONTH($D46),"00"),COUNTIF(CY51:EC51,"●"),"")</f>
        <v>10</v>
      </c>
      <c r="ER50" s="68"/>
      <c r="ES50" s="68"/>
      <c r="ET50" s="68"/>
      <c r="EU50" s="68"/>
      <c r="EV50" s="68"/>
      <c r="EW50" s="68"/>
    </row>
    <row r="51" spans="1:153" s="28" customFormat="1" ht="19.5" thickBot="1">
      <c r="A51" s="34" t="str">
        <f t="shared" si="62"/>
        <v>対象期間</v>
      </c>
      <c r="C51" s="70" t="s">
        <v>23</v>
      </c>
      <c r="D51" s="71"/>
      <c r="E51" s="71"/>
      <c r="F51" s="71"/>
      <c r="G51" s="71"/>
      <c r="H51" s="71"/>
      <c r="I51" s="71"/>
      <c r="J51" s="71"/>
      <c r="K51" s="71"/>
      <c r="L51" s="71"/>
      <c r="M51" s="71"/>
      <c r="N51" s="71"/>
      <c r="O51" s="71"/>
      <c r="P51" s="71"/>
      <c r="Q51" s="71"/>
      <c r="R51" s="71"/>
      <c r="S51" s="71"/>
      <c r="T51" s="71"/>
      <c r="U51" s="71"/>
      <c r="V51" s="71"/>
      <c r="W51" s="71"/>
      <c r="X51" s="71"/>
      <c r="Y51" s="71"/>
      <c r="Z51" s="71"/>
      <c r="AA51" s="71"/>
      <c r="AB51" s="71"/>
      <c r="AC51" s="71"/>
      <c r="AD51" s="71"/>
      <c r="AE51" s="71"/>
      <c r="AF51" s="71"/>
      <c r="AG51" s="71"/>
      <c r="AH51" s="93"/>
      <c r="AI51" s="73"/>
      <c r="AJ51" s="73"/>
      <c r="AK51" s="73"/>
      <c r="AL51" s="73"/>
      <c r="AM51" s="73"/>
      <c r="AN51" s="73"/>
      <c r="AO51" s="73"/>
      <c r="AP51" s="76">
        <f>COUNTIF(D51:AH51,"●")</f>
        <v>0</v>
      </c>
      <c r="AQ51" s="75">
        <f>+AP51+AQ43</f>
        <v>0</v>
      </c>
      <c r="AS51" s="142"/>
      <c r="AT51" s="37" t="s">
        <v>21</v>
      </c>
      <c r="AU51" s="50">
        <f>IFERROR(+AU50/AU49,"")</f>
        <v>0</v>
      </c>
      <c r="AV51" s="51" t="str">
        <f>IF(AU51="","",IF(AU51&gt;=0.285,"4週8休以上",IF(AU51&gt;=0.25,"4週7休以上4週8休未満",IF(AU51&gt;=0.214,"4週6休以上4週7休未満",IF(0.214&gt;AU51,"4週6休未満")))))</f>
        <v>4週6休未満</v>
      </c>
      <c r="AX51" s="68"/>
      <c r="AY51" s="68"/>
      <c r="AZ51" s="68"/>
      <c r="BB51" s="70" t="s">
        <v>23</v>
      </c>
      <c r="BC51" s="71"/>
      <c r="BD51" s="71"/>
      <c r="BE51" s="71"/>
      <c r="BF51" s="71"/>
      <c r="BG51" s="71"/>
      <c r="BH51" s="71"/>
      <c r="BI51" s="71"/>
      <c r="BJ51" s="71"/>
      <c r="BK51" s="71"/>
      <c r="BL51" s="71"/>
      <c r="BM51" s="71"/>
      <c r="BN51" s="71"/>
      <c r="BO51" s="99"/>
      <c r="BP51" s="99"/>
      <c r="BQ51" s="99"/>
      <c r="BR51" s="71"/>
      <c r="BS51" s="71"/>
      <c r="BT51" s="71"/>
      <c r="BU51" s="71"/>
      <c r="BV51" s="71"/>
      <c r="BW51" s="71"/>
      <c r="BX51" s="71"/>
      <c r="BY51" s="71"/>
      <c r="BZ51" s="71"/>
      <c r="CA51" s="71"/>
      <c r="CB51" s="71"/>
      <c r="CC51" s="71"/>
      <c r="CD51" s="71"/>
      <c r="CE51" s="71"/>
      <c r="CF51" s="71"/>
      <c r="CG51" s="71"/>
      <c r="CH51" s="73"/>
      <c r="CI51" s="73"/>
      <c r="CJ51" s="73"/>
      <c r="CK51" s="73"/>
      <c r="CL51" s="73"/>
      <c r="CM51" s="73"/>
      <c r="CN51" s="73"/>
      <c r="CO51" s="76">
        <f>COUNTIF(BC51:CG51,"●")</f>
        <v>0</v>
      </c>
      <c r="CP51" s="75">
        <f>+CO51+CP43</f>
        <v>0</v>
      </c>
      <c r="CR51" s="142"/>
      <c r="CS51" s="37" t="s">
        <v>21</v>
      </c>
      <c r="CT51" s="50">
        <f>IFERROR(+CT50/CT49,"")</f>
        <v>0</v>
      </c>
      <c r="CU51" s="51" t="str">
        <f>IF(CT51="","",IF(CT51&gt;=0.285,"4週8休以上",IF(CT51&gt;=0.25,"4週7休以上4週8休未満",IF(CT51&gt;=0.214,"4週6休以上4週7休未満",IF(0.214&gt;CT51,"4週6休未満")))))</f>
        <v>4週6休未満</v>
      </c>
      <c r="CV51" s="34" t="str">
        <f t="shared" si="63"/>
        <v>対象期間</v>
      </c>
      <c r="CX51" s="70" t="s">
        <v>23</v>
      </c>
      <c r="CY51" s="71"/>
      <c r="CZ51" s="71" t="s">
        <v>29</v>
      </c>
      <c r="DA51" s="71" t="s">
        <v>29</v>
      </c>
      <c r="DB51" s="71"/>
      <c r="DC51" s="71"/>
      <c r="DD51" s="71"/>
      <c r="DE51" s="71"/>
      <c r="DF51" s="71"/>
      <c r="DG51" s="71" t="s">
        <v>29</v>
      </c>
      <c r="DH51" s="71" t="s">
        <v>29</v>
      </c>
      <c r="DI51" s="71"/>
      <c r="DJ51" s="71"/>
      <c r="DK51" s="99" t="s">
        <v>24</v>
      </c>
      <c r="DL51" s="99" t="s">
        <v>24</v>
      </c>
      <c r="DM51" s="99" t="s">
        <v>24</v>
      </c>
      <c r="DN51" s="71" t="s">
        <v>29</v>
      </c>
      <c r="DO51" s="71" t="s">
        <v>29</v>
      </c>
      <c r="DP51" s="71"/>
      <c r="DQ51" s="71"/>
      <c r="DR51" s="71"/>
      <c r="DS51" s="71"/>
      <c r="DT51" s="71"/>
      <c r="DU51" s="71" t="s">
        <v>29</v>
      </c>
      <c r="DV51" s="71" t="s">
        <v>29</v>
      </c>
      <c r="DW51" s="71"/>
      <c r="DX51" s="71"/>
      <c r="DY51" s="71"/>
      <c r="DZ51" s="71"/>
      <c r="EA51" s="71"/>
      <c r="EB51" s="71" t="s">
        <v>29</v>
      </c>
      <c r="EC51" s="71" t="s">
        <v>29</v>
      </c>
      <c r="ED51" s="73"/>
      <c r="EE51" s="73"/>
      <c r="EF51" s="73"/>
      <c r="EG51" s="73"/>
      <c r="EH51" s="73"/>
      <c r="EI51" s="73" t="s">
        <v>29</v>
      </c>
      <c r="EJ51" s="73" t="s">
        <v>29</v>
      </c>
      <c r="EK51" s="76">
        <f>COUNTIF(CY51:EC51,"●")</f>
        <v>10</v>
      </c>
      <c r="EL51" s="75">
        <f>+EK51+EL43</f>
        <v>32</v>
      </c>
      <c r="EN51" s="142"/>
      <c r="EO51" s="37" t="s">
        <v>21</v>
      </c>
      <c r="EP51" s="50">
        <f>IFERROR(+EP50/EP49,"")</f>
        <v>0.35714285714285715</v>
      </c>
      <c r="EQ51" s="51" t="str">
        <f>IF(EP51="","",IF(EP51&gt;=0.285,"4週8休以上",IF(EP51&gt;=0.25,"4週7休以上4週8休未満",IF(EP51&gt;=0.214,"4週6休以上4週7休未満",IF(0.214&gt;EP51,"4週6休未満")))))</f>
        <v>4週8休以上</v>
      </c>
      <c r="ER51" s="68"/>
      <c r="ES51" s="68"/>
      <c r="ET51" s="68"/>
      <c r="EU51" s="68"/>
      <c r="EV51" s="68"/>
      <c r="EW51" s="68"/>
    </row>
    <row r="52" spans="1:153" s="28" customFormat="1" ht="19.5" thickBot="1">
      <c r="A52" s="34"/>
      <c r="C52" s="77" t="s">
        <v>25</v>
      </c>
      <c r="D52" s="137"/>
      <c r="E52" s="138"/>
      <c r="F52" s="139"/>
      <c r="G52" s="137" t="str">
        <f>IF(COUNTIF(G51:M51,"")&gt;=7,"",IF(COUNTIF(G51:M51,"●")&gt;=2,"OK","OUT"))</f>
        <v/>
      </c>
      <c r="H52" s="138"/>
      <c r="I52" s="138"/>
      <c r="J52" s="138"/>
      <c r="K52" s="138"/>
      <c r="L52" s="138"/>
      <c r="M52" s="139"/>
      <c r="N52" s="137" t="str">
        <f>IF(COUNTIF(N51:T51,"")&gt;=7,"",IF(COUNTIF(N51:T51,"●")&gt;=2,"OK","OUT"))</f>
        <v/>
      </c>
      <c r="O52" s="138"/>
      <c r="P52" s="138"/>
      <c r="Q52" s="138"/>
      <c r="R52" s="138"/>
      <c r="S52" s="138"/>
      <c r="T52" s="139"/>
      <c r="U52" s="137" t="str">
        <f>IF(COUNTIF(U51:AA51,"")&gt;=7,"",IF(COUNTIF(U51:AA51,"●")&gt;=2,"OK","OUT"))</f>
        <v/>
      </c>
      <c r="V52" s="138"/>
      <c r="W52" s="138"/>
      <c r="X52" s="138"/>
      <c r="Y52" s="138"/>
      <c r="Z52" s="138"/>
      <c r="AA52" s="139"/>
      <c r="AB52" s="137" t="str">
        <f>IF(COUNTIF(AB51:AH51,"")&gt;=7,"",IF(COUNTIF(AB51:AH51,"●")&gt;=2,"OK","OUT"))</f>
        <v/>
      </c>
      <c r="AC52" s="138"/>
      <c r="AD52" s="138"/>
      <c r="AE52" s="138"/>
      <c r="AF52" s="138"/>
      <c r="AG52" s="138"/>
      <c r="AH52" s="139"/>
      <c r="AI52" s="137" t="str">
        <f>IF(COUNTIF(AI51:AO51,"")&gt;=7,"",IF(COUNTIF(AI51:AO51,"●")&gt;=2,"OK","OUT"))</f>
        <v/>
      </c>
      <c r="AJ52" s="138"/>
      <c r="AK52" s="138"/>
      <c r="AL52" s="138"/>
      <c r="AM52" s="138"/>
      <c r="AN52" s="138"/>
      <c r="AO52" s="139"/>
      <c r="AP52" s="83"/>
      <c r="AQ52" s="79"/>
      <c r="AS52" s="143"/>
      <c r="AT52" s="80" t="s">
        <v>26</v>
      </c>
      <c r="AU52" s="81" t="str">
        <f>IF(COUNTIF(D52:AO52,"OUT")&gt;=1,"OUT","OK")</f>
        <v>OK</v>
      </c>
      <c r="AV52" s="82"/>
      <c r="AX52" s="68"/>
      <c r="AY52" s="68"/>
      <c r="AZ52" s="68"/>
      <c r="BB52" s="77" t="s">
        <v>25</v>
      </c>
      <c r="BC52" s="137"/>
      <c r="BD52" s="138"/>
      <c r="BE52" s="139"/>
      <c r="BF52" s="137" t="str">
        <f>IF(COUNTIF(BF51:BL51,"")&gt;=7,"",IF(COUNTIF(BF51:BL51,"●")&gt;=2,"OK","OUT"))</f>
        <v/>
      </c>
      <c r="BG52" s="138"/>
      <c r="BH52" s="138"/>
      <c r="BI52" s="138"/>
      <c r="BJ52" s="138"/>
      <c r="BK52" s="138"/>
      <c r="BL52" s="139"/>
      <c r="BM52" s="137" t="str">
        <f>IF(COUNTIF(BM51:BS51,"")&gt;=7,"",IF(COUNTIF(BM51:BS51,"●")&gt;=2,"OK","OUT"))</f>
        <v/>
      </c>
      <c r="BN52" s="138"/>
      <c r="BO52" s="138"/>
      <c r="BP52" s="138"/>
      <c r="BQ52" s="138"/>
      <c r="BR52" s="138"/>
      <c r="BS52" s="139"/>
      <c r="BT52" s="137" t="str">
        <f>IF(COUNTIF(BT51:BZ51,"")&gt;=7,"",IF(COUNTIF(BT51:BZ51,"●")&gt;=2,"OK","OUT"))</f>
        <v/>
      </c>
      <c r="BU52" s="138"/>
      <c r="BV52" s="138"/>
      <c r="BW52" s="138"/>
      <c r="BX52" s="138"/>
      <c r="BY52" s="138"/>
      <c r="BZ52" s="139"/>
      <c r="CA52" s="137" t="str">
        <f>IF(COUNTIF(CA51:CG51,"")&gt;=7,"",IF(COUNTIF(CA51:CG51,"●")&gt;=2,"OK","OUT"))</f>
        <v/>
      </c>
      <c r="CB52" s="138"/>
      <c r="CC52" s="138"/>
      <c r="CD52" s="138"/>
      <c r="CE52" s="138"/>
      <c r="CF52" s="138"/>
      <c r="CG52" s="139"/>
      <c r="CH52" s="137" t="str">
        <f>IF(COUNTIF(CH51:CN51,"")&gt;=7,"",IF(COUNTIF(CH51:CN51,"●")&gt;=2,"OK","OUT"))</f>
        <v/>
      </c>
      <c r="CI52" s="138"/>
      <c r="CJ52" s="138"/>
      <c r="CK52" s="138"/>
      <c r="CL52" s="138"/>
      <c r="CM52" s="138"/>
      <c r="CN52" s="139"/>
      <c r="CO52" s="83"/>
      <c r="CP52" s="79"/>
      <c r="CR52" s="143"/>
      <c r="CS52" s="80" t="s">
        <v>26</v>
      </c>
      <c r="CT52" s="81" t="str">
        <f>IF(COUNTIF(BC52:CN52,"OUT")&gt;=1,"OUT","OK")</f>
        <v>OK</v>
      </c>
      <c r="CU52" s="82"/>
      <c r="CV52" s="34"/>
      <c r="CX52" s="77" t="s">
        <v>25</v>
      </c>
      <c r="CY52" s="137"/>
      <c r="CZ52" s="138"/>
      <c r="DA52" s="139"/>
      <c r="DB52" s="137" t="str">
        <f>IF(COUNTIF(DB51:DH51,"")&gt;=7,"",IF(COUNTIF(DB51:DH51,"●")&gt;=2,"OK","OUT"))</f>
        <v>OK</v>
      </c>
      <c r="DC52" s="138"/>
      <c r="DD52" s="138"/>
      <c r="DE52" s="138"/>
      <c r="DF52" s="138"/>
      <c r="DG52" s="138"/>
      <c r="DH52" s="139"/>
      <c r="DI52" s="137" t="str">
        <f>IF(COUNTIF(DI51:DO51,"")&gt;=7,"",IF(COUNTIF(DI51:DO51,"●")&gt;=2,"OK","OUT"))</f>
        <v>OK</v>
      </c>
      <c r="DJ52" s="138"/>
      <c r="DK52" s="138"/>
      <c r="DL52" s="138"/>
      <c r="DM52" s="138"/>
      <c r="DN52" s="138"/>
      <c r="DO52" s="139"/>
      <c r="DP52" s="137" t="str">
        <f>IF(COUNTIF(DP51:DV51,"")&gt;=7,"",IF(COUNTIF(DP51:DV51,"●")&gt;=2,"OK","OUT"))</f>
        <v>OK</v>
      </c>
      <c r="DQ52" s="138"/>
      <c r="DR52" s="138"/>
      <c r="DS52" s="138"/>
      <c r="DT52" s="138"/>
      <c r="DU52" s="138"/>
      <c r="DV52" s="139"/>
      <c r="DW52" s="137" t="str">
        <f>IF(COUNTIF(DW51:EC51,"")&gt;=7,"",IF(COUNTIF(DW51:EC51,"●")&gt;=2,"OK","OUT"))</f>
        <v>OK</v>
      </c>
      <c r="DX52" s="138"/>
      <c r="DY52" s="138"/>
      <c r="DZ52" s="138"/>
      <c r="EA52" s="138"/>
      <c r="EB52" s="138"/>
      <c r="EC52" s="139"/>
      <c r="ED52" s="137" t="str">
        <f>IF(COUNTIF(ED51:EJ51,"")&gt;=7,"",IF(COUNTIF(ED51:EJ51,"●")&gt;=2,"OK","OUT"))</f>
        <v>OK</v>
      </c>
      <c r="EE52" s="138"/>
      <c r="EF52" s="138"/>
      <c r="EG52" s="138"/>
      <c r="EH52" s="138"/>
      <c r="EI52" s="138"/>
      <c r="EJ52" s="139"/>
      <c r="EK52" s="83"/>
      <c r="EL52" s="79"/>
      <c r="EN52" s="143"/>
      <c r="EO52" s="80" t="s">
        <v>26</v>
      </c>
      <c r="EP52" s="81" t="str">
        <f>IF(COUNTIF(CY52:EJ52,"OUT")&gt;=1,"OUT","OK")</f>
        <v>OK</v>
      </c>
      <c r="EQ52" s="82"/>
      <c r="ER52" s="68"/>
      <c r="ES52" s="68"/>
      <c r="ET52" s="68"/>
      <c r="EU52" s="68"/>
      <c r="EV52" s="68"/>
      <c r="EW52" s="68"/>
    </row>
    <row r="53" spans="1:153" ht="19.5" thickBot="1">
      <c r="A53" s="34" t="str">
        <f t="shared" si="62"/>
        <v>対象期間</v>
      </c>
      <c r="AX53" s="1"/>
      <c r="AY53" s="1"/>
      <c r="AZ53" s="1"/>
      <c r="CV53" s="34" t="str">
        <f t="shared" si="63"/>
        <v>対象期間</v>
      </c>
      <c r="ER53" s="1"/>
      <c r="ES53" s="1"/>
      <c r="ET53" s="1"/>
      <c r="EU53" s="1"/>
      <c r="EV53" s="1"/>
      <c r="EW53" s="1"/>
    </row>
    <row r="54" spans="1:153" ht="13.5" customHeight="1">
      <c r="A54" s="34" t="str">
        <f t="shared" ref="A54:A61" si="73">IF($AU$54="","","対象期間")</f>
        <v>対象期間</v>
      </c>
      <c r="C54" s="36" t="s">
        <v>13</v>
      </c>
      <c r="D54" s="145">
        <f>D46+MONTH(1)</f>
        <v>9</v>
      </c>
      <c r="E54" s="146"/>
      <c r="F54" s="146"/>
      <c r="G54" s="146"/>
      <c r="H54" s="146"/>
      <c r="I54" s="146"/>
      <c r="J54" s="146"/>
      <c r="K54" s="146"/>
      <c r="L54" s="146"/>
      <c r="M54" s="146"/>
      <c r="N54" s="146"/>
      <c r="O54" s="146"/>
      <c r="P54" s="146"/>
      <c r="Q54" s="146"/>
      <c r="R54" s="146"/>
      <c r="S54" s="146"/>
      <c r="T54" s="146"/>
      <c r="U54" s="146"/>
      <c r="V54" s="146"/>
      <c r="W54" s="146"/>
      <c r="X54" s="146"/>
      <c r="Y54" s="146"/>
      <c r="Z54" s="146"/>
      <c r="AA54" s="146"/>
      <c r="AB54" s="146"/>
      <c r="AC54" s="146"/>
      <c r="AD54" s="146"/>
      <c r="AE54" s="146"/>
      <c r="AF54" s="146"/>
      <c r="AG54" s="146"/>
      <c r="AH54" s="147">
        <f>D54+1</f>
        <v>10</v>
      </c>
      <c r="AI54" s="148"/>
      <c r="AJ54" s="148"/>
      <c r="AK54" s="148"/>
      <c r="AL54" s="148"/>
      <c r="AM54" s="148"/>
      <c r="AN54" s="148"/>
      <c r="AO54" s="149"/>
      <c r="AP54" s="150" t="s">
        <v>14</v>
      </c>
      <c r="AQ54" s="153" t="s">
        <v>15</v>
      </c>
      <c r="AS54" s="144" t="s">
        <v>16</v>
      </c>
      <c r="AT54" s="37" t="s">
        <v>17</v>
      </c>
      <c r="AU54" s="38">
        <f>IF(IF(MONTH([1]入力表!$E$6)=12,YEAR([1]入力表!$E$6)+1&amp;"01",YEAR([1]入力表!$E$6)&amp;TEXT(MONTH([1]入力表!$E$6)+1,"00"))&gt;YEAR($D54)&amp;TEXT(MONTH($D54),"00"),COUNTIF(D58:AH58,"")+COUNTIF(D58:AH58,"○"),"")</f>
        <v>31</v>
      </c>
      <c r="AX54" s="1"/>
      <c r="AY54" s="1"/>
      <c r="AZ54" s="1"/>
      <c r="BB54" s="36" t="s">
        <v>13</v>
      </c>
      <c r="BC54" s="145">
        <f>BC46+MONTH(1)</f>
        <v>9</v>
      </c>
      <c r="BD54" s="146"/>
      <c r="BE54" s="146"/>
      <c r="BF54" s="146"/>
      <c r="BG54" s="146"/>
      <c r="BH54" s="146"/>
      <c r="BI54" s="146"/>
      <c r="BJ54" s="146"/>
      <c r="BK54" s="146"/>
      <c r="BL54" s="146"/>
      <c r="BM54" s="146"/>
      <c r="BN54" s="146"/>
      <c r="BO54" s="146"/>
      <c r="BP54" s="146"/>
      <c r="BQ54" s="146"/>
      <c r="BR54" s="146"/>
      <c r="BS54" s="146"/>
      <c r="BT54" s="146"/>
      <c r="BU54" s="146"/>
      <c r="BV54" s="146"/>
      <c r="BW54" s="146"/>
      <c r="BX54" s="146"/>
      <c r="BY54" s="146"/>
      <c r="BZ54" s="146"/>
      <c r="CA54" s="146"/>
      <c r="CB54" s="146"/>
      <c r="CC54" s="146"/>
      <c r="CD54" s="146"/>
      <c r="CE54" s="146"/>
      <c r="CF54" s="146"/>
      <c r="CG54" s="147">
        <f>BC54+1</f>
        <v>10</v>
      </c>
      <c r="CH54" s="148"/>
      <c r="CI54" s="148"/>
      <c r="CJ54" s="148"/>
      <c r="CK54" s="148"/>
      <c r="CL54" s="148"/>
      <c r="CM54" s="148"/>
      <c r="CN54" s="149"/>
      <c r="CO54" s="150" t="s">
        <v>14</v>
      </c>
      <c r="CP54" s="153" t="s">
        <v>15</v>
      </c>
      <c r="CR54" s="144" t="s">
        <v>16</v>
      </c>
      <c r="CS54" s="37" t="s">
        <v>17</v>
      </c>
      <c r="CT54" s="38">
        <f>IF(IF(MONTH([1]入力表!$E$6)=12,YEAR([1]入力表!$E$6)+1&amp;"01",YEAR([1]入力表!$E$6)&amp;TEXT(MONTH([1]入力表!$E$6)+1,"00"))&gt;YEAR($D54)&amp;TEXT(MONTH($D54),"00"),COUNTIF(BC58:CG58,"")+COUNTIF(BC58:CG58,"○"),"")</f>
        <v>31</v>
      </c>
      <c r="CV54" s="34" t="str">
        <f t="shared" ref="CV54:CV61" si="74">IF($AU$54="","","対象期間")</f>
        <v>対象期間</v>
      </c>
      <c r="CX54" s="36" t="s">
        <v>13</v>
      </c>
      <c r="CY54" s="145">
        <f>CY46+MONTH(1)</f>
        <v>9</v>
      </c>
      <c r="CZ54" s="146"/>
      <c r="DA54" s="146"/>
      <c r="DB54" s="146"/>
      <c r="DC54" s="146"/>
      <c r="DD54" s="146"/>
      <c r="DE54" s="146"/>
      <c r="DF54" s="146"/>
      <c r="DG54" s="146"/>
      <c r="DH54" s="146"/>
      <c r="DI54" s="146"/>
      <c r="DJ54" s="146"/>
      <c r="DK54" s="146"/>
      <c r="DL54" s="146"/>
      <c r="DM54" s="146"/>
      <c r="DN54" s="146"/>
      <c r="DO54" s="146"/>
      <c r="DP54" s="146"/>
      <c r="DQ54" s="146"/>
      <c r="DR54" s="146"/>
      <c r="DS54" s="146"/>
      <c r="DT54" s="146"/>
      <c r="DU54" s="146"/>
      <c r="DV54" s="146"/>
      <c r="DW54" s="146"/>
      <c r="DX54" s="146"/>
      <c r="DY54" s="146"/>
      <c r="DZ54" s="146"/>
      <c r="EA54" s="146"/>
      <c r="EB54" s="146"/>
      <c r="EC54" s="147">
        <f>CY54+1</f>
        <v>10</v>
      </c>
      <c r="ED54" s="148"/>
      <c r="EE54" s="148"/>
      <c r="EF54" s="148"/>
      <c r="EG54" s="148"/>
      <c r="EH54" s="148"/>
      <c r="EI54" s="148"/>
      <c r="EJ54" s="149"/>
      <c r="EK54" s="150" t="s">
        <v>14</v>
      </c>
      <c r="EL54" s="153" t="s">
        <v>15</v>
      </c>
      <c r="EN54" s="144" t="s">
        <v>16</v>
      </c>
      <c r="EO54" s="37" t="s">
        <v>17</v>
      </c>
      <c r="EP54" s="38">
        <f>IF(IF(MONTH([1]入力表!$E$6)=12,YEAR([1]入力表!$E$6)+1&amp;"01",YEAR([1]入力表!$E$6)&amp;TEXT(MONTH([1]入力表!$E$6)+1,"00"))&gt;YEAR($D54)&amp;TEXT(MONTH($D54),"00"),COUNTIF(CY58:EC58,"")+COUNTIF(CY58:EC58,"○"),"")</f>
        <v>31</v>
      </c>
      <c r="ER54" s="1"/>
      <c r="ES54" s="1"/>
      <c r="ET54" s="1"/>
      <c r="EU54" s="1"/>
      <c r="EV54" s="1"/>
      <c r="EW54" s="1"/>
    </row>
    <row r="55" spans="1:153" ht="19.5" thickBot="1">
      <c r="A55" s="34" t="str">
        <f t="shared" si="73"/>
        <v>対象期間</v>
      </c>
      <c r="C55" s="39" t="s">
        <v>18</v>
      </c>
      <c r="D55" s="40">
        <f>DATE($M$7,D54,1)</f>
        <v>45901</v>
      </c>
      <c r="E55" s="40">
        <f>D55+1</f>
        <v>45902</v>
      </c>
      <c r="F55" s="40">
        <f t="shared" ref="F55:AO55" si="75">E55+1</f>
        <v>45903</v>
      </c>
      <c r="G55" s="41">
        <f t="shared" si="75"/>
        <v>45904</v>
      </c>
      <c r="H55" s="41">
        <f t="shared" si="75"/>
        <v>45905</v>
      </c>
      <c r="I55" s="41">
        <f t="shared" si="75"/>
        <v>45906</v>
      </c>
      <c r="J55" s="41">
        <f t="shared" si="75"/>
        <v>45907</v>
      </c>
      <c r="K55" s="41">
        <f t="shared" si="75"/>
        <v>45908</v>
      </c>
      <c r="L55" s="41">
        <f t="shared" si="75"/>
        <v>45909</v>
      </c>
      <c r="M55" s="41">
        <f t="shared" si="75"/>
        <v>45910</v>
      </c>
      <c r="N55" s="41">
        <f t="shared" si="75"/>
        <v>45911</v>
      </c>
      <c r="O55" s="41">
        <f t="shared" si="75"/>
        <v>45912</v>
      </c>
      <c r="P55" s="41">
        <f t="shared" si="75"/>
        <v>45913</v>
      </c>
      <c r="Q55" s="41">
        <f t="shared" si="75"/>
        <v>45914</v>
      </c>
      <c r="R55" s="41">
        <f t="shared" si="75"/>
        <v>45915</v>
      </c>
      <c r="S55" s="41">
        <f t="shared" si="75"/>
        <v>45916</v>
      </c>
      <c r="T55" s="41">
        <f t="shared" si="75"/>
        <v>45917</v>
      </c>
      <c r="U55" s="41">
        <f t="shared" si="75"/>
        <v>45918</v>
      </c>
      <c r="V55" s="41">
        <f t="shared" si="75"/>
        <v>45919</v>
      </c>
      <c r="W55" s="41">
        <f t="shared" si="75"/>
        <v>45920</v>
      </c>
      <c r="X55" s="41">
        <f t="shared" si="75"/>
        <v>45921</v>
      </c>
      <c r="Y55" s="41">
        <f t="shared" si="75"/>
        <v>45922</v>
      </c>
      <c r="Z55" s="41">
        <f t="shared" si="75"/>
        <v>45923</v>
      </c>
      <c r="AA55" s="41">
        <f t="shared" si="75"/>
        <v>45924</v>
      </c>
      <c r="AB55" s="41">
        <f t="shared" si="75"/>
        <v>45925</v>
      </c>
      <c r="AC55" s="41">
        <f t="shared" si="75"/>
        <v>45926</v>
      </c>
      <c r="AD55" s="41">
        <f t="shared" si="75"/>
        <v>45927</v>
      </c>
      <c r="AE55" s="41">
        <f t="shared" si="75"/>
        <v>45928</v>
      </c>
      <c r="AF55" s="41">
        <f t="shared" si="75"/>
        <v>45929</v>
      </c>
      <c r="AG55" s="84">
        <f t="shared" si="75"/>
        <v>45930</v>
      </c>
      <c r="AH55" s="42">
        <f t="shared" si="75"/>
        <v>45931</v>
      </c>
      <c r="AI55" s="42">
        <f t="shared" si="75"/>
        <v>45932</v>
      </c>
      <c r="AJ55" s="42">
        <f t="shared" si="75"/>
        <v>45933</v>
      </c>
      <c r="AK55" s="42">
        <f t="shared" si="75"/>
        <v>45934</v>
      </c>
      <c r="AL55" s="42">
        <f t="shared" si="75"/>
        <v>45935</v>
      </c>
      <c r="AM55" s="42">
        <f t="shared" si="75"/>
        <v>45936</v>
      </c>
      <c r="AN55" s="42">
        <f t="shared" si="75"/>
        <v>45937</v>
      </c>
      <c r="AO55" s="42">
        <f t="shared" si="75"/>
        <v>45938</v>
      </c>
      <c r="AP55" s="151"/>
      <c r="AQ55" s="154"/>
      <c r="AS55" s="144"/>
      <c r="AT55" s="37" t="s">
        <v>19</v>
      </c>
      <c r="AU55" s="43">
        <f>IF(IF(MONTH([1]入力表!$E$6)=12,YEAR([1]入力表!$E$6)+1&amp;"01",YEAR([1]入力表!$E$6)&amp;TEXT(MONTH([1]入力表!$E$6)+1,"00"))&gt;YEAR($D54)&amp;TEXT(MONTH($D54),"00"),COUNTIF(D58:AH58,"○"),"")</f>
        <v>0</v>
      </c>
      <c r="AX55" s="1"/>
      <c r="AY55" s="1"/>
      <c r="AZ55" s="1"/>
      <c r="BB55" s="39" t="s">
        <v>18</v>
      </c>
      <c r="BC55" s="40">
        <f>DATE($M$7,BC54,1)</f>
        <v>45901</v>
      </c>
      <c r="BD55" s="40">
        <f>BC55+1</f>
        <v>45902</v>
      </c>
      <c r="BE55" s="40">
        <f t="shared" ref="BE55:CN55" si="76">BD55+1</f>
        <v>45903</v>
      </c>
      <c r="BF55" s="41">
        <f t="shared" si="76"/>
        <v>45904</v>
      </c>
      <c r="BG55" s="41">
        <f t="shared" si="76"/>
        <v>45905</v>
      </c>
      <c r="BH55" s="41">
        <f t="shared" si="76"/>
        <v>45906</v>
      </c>
      <c r="BI55" s="41">
        <f t="shared" si="76"/>
        <v>45907</v>
      </c>
      <c r="BJ55" s="41">
        <f t="shared" si="76"/>
        <v>45908</v>
      </c>
      <c r="BK55" s="41">
        <f t="shared" si="76"/>
        <v>45909</v>
      </c>
      <c r="BL55" s="41">
        <f t="shared" si="76"/>
        <v>45910</v>
      </c>
      <c r="BM55" s="41">
        <f t="shared" si="76"/>
        <v>45911</v>
      </c>
      <c r="BN55" s="41">
        <f t="shared" si="76"/>
        <v>45912</v>
      </c>
      <c r="BO55" s="41">
        <f t="shared" si="76"/>
        <v>45913</v>
      </c>
      <c r="BP55" s="41">
        <f t="shared" si="76"/>
        <v>45914</v>
      </c>
      <c r="BQ55" s="41">
        <f t="shared" si="76"/>
        <v>45915</v>
      </c>
      <c r="BR55" s="41">
        <f t="shared" si="76"/>
        <v>45916</v>
      </c>
      <c r="BS55" s="41">
        <f t="shared" si="76"/>
        <v>45917</v>
      </c>
      <c r="BT55" s="41">
        <f t="shared" si="76"/>
        <v>45918</v>
      </c>
      <c r="BU55" s="41">
        <f t="shared" si="76"/>
        <v>45919</v>
      </c>
      <c r="BV55" s="41">
        <f t="shared" si="76"/>
        <v>45920</v>
      </c>
      <c r="BW55" s="41">
        <f t="shared" si="76"/>
        <v>45921</v>
      </c>
      <c r="BX55" s="41">
        <f t="shared" si="76"/>
        <v>45922</v>
      </c>
      <c r="BY55" s="41">
        <f t="shared" si="76"/>
        <v>45923</v>
      </c>
      <c r="BZ55" s="41">
        <f t="shared" si="76"/>
        <v>45924</v>
      </c>
      <c r="CA55" s="41">
        <f t="shared" si="76"/>
        <v>45925</v>
      </c>
      <c r="CB55" s="41">
        <f t="shared" si="76"/>
        <v>45926</v>
      </c>
      <c r="CC55" s="41">
        <f t="shared" si="76"/>
        <v>45927</v>
      </c>
      <c r="CD55" s="41">
        <f t="shared" si="76"/>
        <v>45928</v>
      </c>
      <c r="CE55" s="41">
        <f t="shared" si="76"/>
        <v>45929</v>
      </c>
      <c r="CF55" s="84">
        <f t="shared" si="76"/>
        <v>45930</v>
      </c>
      <c r="CG55" s="42">
        <f t="shared" si="76"/>
        <v>45931</v>
      </c>
      <c r="CH55" s="42">
        <f t="shared" si="76"/>
        <v>45932</v>
      </c>
      <c r="CI55" s="42">
        <f t="shared" si="76"/>
        <v>45933</v>
      </c>
      <c r="CJ55" s="42">
        <f t="shared" si="76"/>
        <v>45934</v>
      </c>
      <c r="CK55" s="42">
        <f t="shared" si="76"/>
        <v>45935</v>
      </c>
      <c r="CL55" s="42">
        <f t="shared" si="76"/>
        <v>45936</v>
      </c>
      <c r="CM55" s="42">
        <f t="shared" si="76"/>
        <v>45937</v>
      </c>
      <c r="CN55" s="42">
        <f t="shared" si="76"/>
        <v>45938</v>
      </c>
      <c r="CO55" s="151"/>
      <c r="CP55" s="154"/>
      <c r="CR55" s="144"/>
      <c r="CS55" s="37" t="s">
        <v>19</v>
      </c>
      <c r="CT55" s="43">
        <f>IF(IF(MONTH([1]入力表!$E$6)=12,YEAR([1]入力表!$E$6)+1&amp;"01",YEAR([1]入力表!$E$6)&amp;TEXT(MONTH([1]入力表!$E$6)+1,"00"))&gt;YEAR($D54)&amp;TEXT(MONTH($D54),"00"),COUNTIF(BC58:CG58,"○"),"")</f>
        <v>8</v>
      </c>
      <c r="CV55" s="34" t="str">
        <f t="shared" si="74"/>
        <v>対象期間</v>
      </c>
      <c r="CX55" s="39" t="s">
        <v>18</v>
      </c>
      <c r="CY55" s="40">
        <f>DATE($M$7,CY54,1)</f>
        <v>45901</v>
      </c>
      <c r="CZ55" s="40">
        <f>CY55+1</f>
        <v>45902</v>
      </c>
      <c r="DA55" s="40">
        <f t="shared" ref="DA55:EJ55" si="77">CZ55+1</f>
        <v>45903</v>
      </c>
      <c r="DB55" s="41">
        <f t="shared" si="77"/>
        <v>45904</v>
      </c>
      <c r="DC55" s="41">
        <f t="shared" si="77"/>
        <v>45905</v>
      </c>
      <c r="DD55" s="41">
        <f t="shared" si="77"/>
        <v>45906</v>
      </c>
      <c r="DE55" s="41">
        <f t="shared" si="77"/>
        <v>45907</v>
      </c>
      <c r="DF55" s="41">
        <f t="shared" si="77"/>
        <v>45908</v>
      </c>
      <c r="DG55" s="41">
        <f t="shared" si="77"/>
        <v>45909</v>
      </c>
      <c r="DH55" s="41">
        <f t="shared" si="77"/>
        <v>45910</v>
      </c>
      <c r="DI55" s="41">
        <f t="shared" si="77"/>
        <v>45911</v>
      </c>
      <c r="DJ55" s="41">
        <f t="shared" si="77"/>
        <v>45912</v>
      </c>
      <c r="DK55" s="41">
        <f t="shared" si="77"/>
        <v>45913</v>
      </c>
      <c r="DL55" s="41">
        <f t="shared" si="77"/>
        <v>45914</v>
      </c>
      <c r="DM55" s="41">
        <f t="shared" si="77"/>
        <v>45915</v>
      </c>
      <c r="DN55" s="41">
        <f t="shared" si="77"/>
        <v>45916</v>
      </c>
      <c r="DO55" s="41">
        <f t="shared" si="77"/>
        <v>45917</v>
      </c>
      <c r="DP55" s="41">
        <f t="shared" si="77"/>
        <v>45918</v>
      </c>
      <c r="DQ55" s="41">
        <f t="shared" si="77"/>
        <v>45919</v>
      </c>
      <c r="DR55" s="41">
        <f t="shared" si="77"/>
        <v>45920</v>
      </c>
      <c r="DS55" s="41">
        <f t="shared" si="77"/>
        <v>45921</v>
      </c>
      <c r="DT55" s="41">
        <f t="shared" si="77"/>
        <v>45922</v>
      </c>
      <c r="DU55" s="41">
        <f t="shared" si="77"/>
        <v>45923</v>
      </c>
      <c r="DV55" s="41">
        <f t="shared" si="77"/>
        <v>45924</v>
      </c>
      <c r="DW55" s="41">
        <f t="shared" si="77"/>
        <v>45925</v>
      </c>
      <c r="DX55" s="41">
        <f t="shared" si="77"/>
        <v>45926</v>
      </c>
      <c r="DY55" s="41">
        <f t="shared" si="77"/>
        <v>45927</v>
      </c>
      <c r="DZ55" s="41">
        <f t="shared" si="77"/>
        <v>45928</v>
      </c>
      <c r="EA55" s="41">
        <f t="shared" si="77"/>
        <v>45929</v>
      </c>
      <c r="EB55" s="84">
        <f t="shared" si="77"/>
        <v>45930</v>
      </c>
      <c r="EC55" s="42">
        <f t="shared" si="77"/>
        <v>45931</v>
      </c>
      <c r="ED55" s="42">
        <f t="shared" si="77"/>
        <v>45932</v>
      </c>
      <c r="EE55" s="42">
        <f t="shared" si="77"/>
        <v>45933</v>
      </c>
      <c r="EF55" s="42">
        <f t="shared" si="77"/>
        <v>45934</v>
      </c>
      <c r="EG55" s="42">
        <f t="shared" si="77"/>
        <v>45935</v>
      </c>
      <c r="EH55" s="42">
        <f t="shared" si="77"/>
        <v>45936</v>
      </c>
      <c r="EI55" s="42">
        <f t="shared" si="77"/>
        <v>45937</v>
      </c>
      <c r="EJ55" s="42">
        <f t="shared" si="77"/>
        <v>45938</v>
      </c>
      <c r="EK55" s="151"/>
      <c r="EL55" s="154"/>
      <c r="EN55" s="144"/>
      <c r="EO55" s="37" t="s">
        <v>19</v>
      </c>
      <c r="EP55" s="43">
        <f>IF(IF(MONTH([1]入力表!$E$6)=12,YEAR([1]入力表!$E$6)+1&amp;"01",YEAR([1]入力表!$E$6)&amp;TEXT(MONTH([1]入力表!$E$6)+1,"00"))&gt;YEAR($D54)&amp;TEXT(MONTH($D54),"00"),COUNTIF(CY58:EC58,"○"),"")</f>
        <v>8</v>
      </c>
      <c r="ER55" s="1"/>
      <c r="ES55" s="1"/>
      <c r="ET55" s="1"/>
      <c r="EU55" s="1"/>
      <c r="EV55" s="1"/>
      <c r="EW55" s="1"/>
    </row>
    <row r="56" spans="1:153" ht="19.5" thickBot="1">
      <c r="A56" s="34" t="str">
        <f t="shared" si="73"/>
        <v>対象期間</v>
      </c>
      <c r="C56" s="39" t="s">
        <v>20</v>
      </c>
      <c r="D56" s="46" t="str">
        <f>TEXT(WEEKDAY(+D55),"aaa")</f>
        <v>月</v>
      </c>
      <c r="E56" s="46" t="str">
        <f>TEXT(WEEKDAY(+E55),"aaa")</f>
        <v>火</v>
      </c>
      <c r="F56" s="46" t="str">
        <f t="shared" ref="F56:AE56" si="78">TEXT(WEEKDAY(+F55),"aaa")</f>
        <v>水</v>
      </c>
      <c r="G56" s="47" t="str">
        <f t="shared" si="78"/>
        <v>木</v>
      </c>
      <c r="H56" s="47" t="str">
        <f t="shared" si="78"/>
        <v>金</v>
      </c>
      <c r="I56" s="47" t="str">
        <f t="shared" si="78"/>
        <v>土</v>
      </c>
      <c r="J56" s="47" t="str">
        <f t="shared" si="78"/>
        <v>日</v>
      </c>
      <c r="K56" s="47" t="str">
        <f t="shared" si="78"/>
        <v>月</v>
      </c>
      <c r="L56" s="47" t="str">
        <f t="shared" si="78"/>
        <v>火</v>
      </c>
      <c r="M56" s="47" t="str">
        <f t="shared" si="78"/>
        <v>水</v>
      </c>
      <c r="N56" s="47" t="str">
        <f t="shared" si="78"/>
        <v>木</v>
      </c>
      <c r="O56" s="47" t="str">
        <f t="shared" si="78"/>
        <v>金</v>
      </c>
      <c r="P56" s="47" t="str">
        <f t="shared" si="78"/>
        <v>土</v>
      </c>
      <c r="Q56" s="47" t="str">
        <f t="shared" si="78"/>
        <v>日</v>
      </c>
      <c r="R56" s="47" t="str">
        <f t="shared" si="78"/>
        <v>月</v>
      </c>
      <c r="S56" s="47" t="str">
        <f t="shared" si="78"/>
        <v>火</v>
      </c>
      <c r="T56" s="47" t="str">
        <f t="shared" si="78"/>
        <v>水</v>
      </c>
      <c r="U56" s="47" t="str">
        <f t="shared" si="78"/>
        <v>木</v>
      </c>
      <c r="V56" s="47" t="str">
        <f t="shared" si="78"/>
        <v>金</v>
      </c>
      <c r="W56" s="47" t="str">
        <f t="shared" si="78"/>
        <v>土</v>
      </c>
      <c r="X56" s="47" t="str">
        <f t="shared" si="78"/>
        <v>日</v>
      </c>
      <c r="Y56" s="47" t="str">
        <f t="shared" si="78"/>
        <v>月</v>
      </c>
      <c r="Z56" s="47" t="str">
        <f t="shared" si="78"/>
        <v>火</v>
      </c>
      <c r="AA56" s="47" t="str">
        <f t="shared" si="78"/>
        <v>水</v>
      </c>
      <c r="AB56" s="47" t="str">
        <f t="shared" si="78"/>
        <v>木</v>
      </c>
      <c r="AC56" s="47" t="str">
        <f t="shared" si="78"/>
        <v>金</v>
      </c>
      <c r="AD56" s="47" t="str">
        <f t="shared" si="78"/>
        <v>土</v>
      </c>
      <c r="AE56" s="47" t="str">
        <f t="shared" si="78"/>
        <v>日</v>
      </c>
      <c r="AF56" s="47" t="str">
        <f>IF(AF55="／","／",TEXT(WEEKDAY(+AF55),"aaa"))</f>
        <v>月</v>
      </c>
      <c r="AG56" s="85" t="str">
        <f t="shared" ref="AG56:AO56" si="79">IF(AG55="／","／",TEXT(WEEKDAY(+AG55),"aaa"))</f>
        <v>火</v>
      </c>
      <c r="AH56" s="49" t="str">
        <f t="shared" si="79"/>
        <v>水</v>
      </c>
      <c r="AI56" s="49" t="str">
        <f t="shared" si="79"/>
        <v>木</v>
      </c>
      <c r="AJ56" s="49" t="str">
        <f t="shared" si="79"/>
        <v>金</v>
      </c>
      <c r="AK56" s="49" t="str">
        <f t="shared" si="79"/>
        <v>土</v>
      </c>
      <c r="AL56" s="49" t="str">
        <f t="shared" si="79"/>
        <v>日</v>
      </c>
      <c r="AM56" s="49" t="str">
        <f t="shared" si="79"/>
        <v>月</v>
      </c>
      <c r="AN56" s="49" t="str">
        <f t="shared" si="79"/>
        <v>火</v>
      </c>
      <c r="AO56" s="49" t="str">
        <f t="shared" si="79"/>
        <v>水</v>
      </c>
      <c r="AP56" s="151"/>
      <c r="AQ56" s="154"/>
      <c r="AS56" s="144"/>
      <c r="AT56" s="37" t="s">
        <v>21</v>
      </c>
      <c r="AU56" s="50">
        <f>IFERROR(+AU55/AU54,"")</f>
        <v>0</v>
      </c>
      <c r="AV56" s="51" t="str">
        <f>IF(AU56="","",IF(AU56&gt;=0.285,"4週8休以上",IF(AU56&gt;=0.25,"4週7休以上4週8休未満",IF(AU56&gt;=0.214,"4週6休以上4週7休未満",IF(0.214&gt;AU56,"4週6休未満")))))</f>
        <v>4週6休未満</v>
      </c>
      <c r="AX56" s="1"/>
      <c r="AY56" s="1"/>
      <c r="AZ56" s="1"/>
      <c r="BB56" s="39" t="s">
        <v>20</v>
      </c>
      <c r="BC56" s="46" t="str">
        <f>TEXT(WEEKDAY(+BC55),"aaa")</f>
        <v>月</v>
      </c>
      <c r="BD56" s="46" t="str">
        <f>TEXT(WEEKDAY(+BD55),"aaa")</f>
        <v>火</v>
      </c>
      <c r="BE56" s="46" t="str">
        <f t="shared" ref="BE56:CD56" si="80">TEXT(WEEKDAY(+BE55),"aaa")</f>
        <v>水</v>
      </c>
      <c r="BF56" s="47" t="str">
        <f t="shared" si="80"/>
        <v>木</v>
      </c>
      <c r="BG56" s="47" t="str">
        <f t="shared" si="80"/>
        <v>金</v>
      </c>
      <c r="BH56" s="47" t="str">
        <f t="shared" si="80"/>
        <v>土</v>
      </c>
      <c r="BI56" s="47" t="str">
        <f t="shared" si="80"/>
        <v>日</v>
      </c>
      <c r="BJ56" s="47" t="str">
        <f t="shared" si="80"/>
        <v>月</v>
      </c>
      <c r="BK56" s="47" t="str">
        <f t="shared" si="80"/>
        <v>火</v>
      </c>
      <c r="BL56" s="47" t="str">
        <f t="shared" si="80"/>
        <v>水</v>
      </c>
      <c r="BM56" s="47" t="str">
        <f t="shared" si="80"/>
        <v>木</v>
      </c>
      <c r="BN56" s="47" t="str">
        <f t="shared" si="80"/>
        <v>金</v>
      </c>
      <c r="BO56" s="47" t="str">
        <f t="shared" si="80"/>
        <v>土</v>
      </c>
      <c r="BP56" s="47" t="str">
        <f t="shared" si="80"/>
        <v>日</v>
      </c>
      <c r="BQ56" s="47" t="str">
        <f t="shared" si="80"/>
        <v>月</v>
      </c>
      <c r="BR56" s="47" t="str">
        <f t="shared" si="80"/>
        <v>火</v>
      </c>
      <c r="BS56" s="47" t="str">
        <f t="shared" si="80"/>
        <v>水</v>
      </c>
      <c r="BT56" s="47" t="str">
        <f t="shared" si="80"/>
        <v>木</v>
      </c>
      <c r="BU56" s="47" t="str">
        <f t="shared" si="80"/>
        <v>金</v>
      </c>
      <c r="BV56" s="47" t="str">
        <f t="shared" si="80"/>
        <v>土</v>
      </c>
      <c r="BW56" s="47" t="str">
        <f t="shared" si="80"/>
        <v>日</v>
      </c>
      <c r="BX56" s="47" t="str">
        <f t="shared" si="80"/>
        <v>月</v>
      </c>
      <c r="BY56" s="47" t="str">
        <f t="shared" si="80"/>
        <v>火</v>
      </c>
      <c r="BZ56" s="47" t="str">
        <f t="shared" si="80"/>
        <v>水</v>
      </c>
      <c r="CA56" s="47" t="str">
        <f t="shared" si="80"/>
        <v>木</v>
      </c>
      <c r="CB56" s="47" t="str">
        <f t="shared" si="80"/>
        <v>金</v>
      </c>
      <c r="CC56" s="47" t="str">
        <f t="shared" si="80"/>
        <v>土</v>
      </c>
      <c r="CD56" s="47" t="str">
        <f t="shared" si="80"/>
        <v>日</v>
      </c>
      <c r="CE56" s="47" t="str">
        <f>IF(CE55="／","／",TEXT(WEEKDAY(+CE55),"aaa"))</f>
        <v>月</v>
      </c>
      <c r="CF56" s="85" t="str">
        <f t="shared" ref="CF56:CN56" si="81">IF(CF55="／","／",TEXT(WEEKDAY(+CF55),"aaa"))</f>
        <v>火</v>
      </c>
      <c r="CG56" s="49" t="str">
        <f t="shared" si="81"/>
        <v>水</v>
      </c>
      <c r="CH56" s="49" t="str">
        <f t="shared" si="81"/>
        <v>木</v>
      </c>
      <c r="CI56" s="49" t="str">
        <f t="shared" si="81"/>
        <v>金</v>
      </c>
      <c r="CJ56" s="49" t="str">
        <f t="shared" si="81"/>
        <v>土</v>
      </c>
      <c r="CK56" s="49" t="str">
        <f t="shared" si="81"/>
        <v>日</v>
      </c>
      <c r="CL56" s="49" t="str">
        <f t="shared" si="81"/>
        <v>月</v>
      </c>
      <c r="CM56" s="49" t="str">
        <f t="shared" si="81"/>
        <v>火</v>
      </c>
      <c r="CN56" s="49" t="str">
        <f t="shared" si="81"/>
        <v>水</v>
      </c>
      <c r="CO56" s="151"/>
      <c r="CP56" s="154"/>
      <c r="CR56" s="144"/>
      <c r="CS56" s="37" t="s">
        <v>21</v>
      </c>
      <c r="CT56" s="50">
        <f>IFERROR(+CT55/CT54,"")</f>
        <v>0.25806451612903225</v>
      </c>
      <c r="CU56" s="51" t="str">
        <f>IF(CT56="","",IF(CT56&gt;=0.285,"4週8休以上",IF(CT56&gt;=0.25,"4週7休以上4週8休未満",IF(CT56&gt;=0.214,"4週6休以上4週7休未満",IF(0.214&gt;CT56,"4週6休未満")))))</f>
        <v>4週7休以上4週8休未満</v>
      </c>
      <c r="CV56" s="34" t="str">
        <f t="shared" si="74"/>
        <v>対象期間</v>
      </c>
      <c r="CX56" s="39" t="s">
        <v>20</v>
      </c>
      <c r="CY56" s="46" t="str">
        <f>TEXT(WEEKDAY(+CY55),"aaa")</f>
        <v>月</v>
      </c>
      <c r="CZ56" s="46" t="str">
        <f>TEXT(WEEKDAY(+CZ55),"aaa")</f>
        <v>火</v>
      </c>
      <c r="DA56" s="46" t="str">
        <f t="shared" ref="DA56:DZ56" si="82">TEXT(WEEKDAY(+DA55),"aaa")</f>
        <v>水</v>
      </c>
      <c r="DB56" s="47" t="str">
        <f t="shared" si="82"/>
        <v>木</v>
      </c>
      <c r="DC56" s="47" t="str">
        <f t="shared" si="82"/>
        <v>金</v>
      </c>
      <c r="DD56" s="47" t="str">
        <f t="shared" si="82"/>
        <v>土</v>
      </c>
      <c r="DE56" s="47" t="str">
        <f t="shared" si="82"/>
        <v>日</v>
      </c>
      <c r="DF56" s="47" t="str">
        <f t="shared" si="82"/>
        <v>月</v>
      </c>
      <c r="DG56" s="47" t="str">
        <f t="shared" si="82"/>
        <v>火</v>
      </c>
      <c r="DH56" s="47" t="str">
        <f t="shared" si="82"/>
        <v>水</v>
      </c>
      <c r="DI56" s="47" t="str">
        <f t="shared" si="82"/>
        <v>木</v>
      </c>
      <c r="DJ56" s="47" t="str">
        <f t="shared" si="82"/>
        <v>金</v>
      </c>
      <c r="DK56" s="47" t="str">
        <f t="shared" si="82"/>
        <v>土</v>
      </c>
      <c r="DL56" s="47" t="str">
        <f t="shared" si="82"/>
        <v>日</v>
      </c>
      <c r="DM56" s="47" t="str">
        <f t="shared" si="82"/>
        <v>月</v>
      </c>
      <c r="DN56" s="47" t="str">
        <f t="shared" si="82"/>
        <v>火</v>
      </c>
      <c r="DO56" s="47" t="str">
        <f t="shared" si="82"/>
        <v>水</v>
      </c>
      <c r="DP56" s="47" t="str">
        <f t="shared" si="82"/>
        <v>木</v>
      </c>
      <c r="DQ56" s="47" t="str">
        <f t="shared" si="82"/>
        <v>金</v>
      </c>
      <c r="DR56" s="47" t="str">
        <f t="shared" si="82"/>
        <v>土</v>
      </c>
      <c r="DS56" s="47" t="str">
        <f t="shared" si="82"/>
        <v>日</v>
      </c>
      <c r="DT56" s="47" t="str">
        <f t="shared" si="82"/>
        <v>月</v>
      </c>
      <c r="DU56" s="47" t="str">
        <f t="shared" si="82"/>
        <v>火</v>
      </c>
      <c r="DV56" s="47" t="str">
        <f t="shared" si="82"/>
        <v>水</v>
      </c>
      <c r="DW56" s="47" t="str">
        <f t="shared" si="82"/>
        <v>木</v>
      </c>
      <c r="DX56" s="47" t="str">
        <f t="shared" si="82"/>
        <v>金</v>
      </c>
      <c r="DY56" s="47" t="str">
        <f t="shared" si="82"/>
        <v>土</v>
      </c>
      <c r="DZ56" s="47" t="str">
        <f t="shared" si="82"/>
        <v>日</v>
      </c>
      <c r="EA56" s="47" t="str">
        <f>IF(EA55="／","／",TEXT(WEEKDAY(+EA55),"aaa"))</f>
        <v>月</v>
      </c>
      <c r="EB56" s="85" t="str">
        <f t="shared" ref="EB56:EJ56" si="83">IF(EB55="／","／",TEXT(WEEKDAY(+EB55),"aaa"))</f>
        <v>火</v>
      </c>
      <c r="EC56" s="49" t="str">
        <f t="shared" si="83"/>
        <v>水</v>
      </c>
      <c r="ED56" s="49" t="str">
        <f t="shared" si="83"/>
        <v>木</v>
      </c>
      <c r="EE56" s="49" t="str">
        <f t="shared" si="83"/>
        <v>金</v>
      </c>
      <c r="EF56" s="49" t="str">
        <f t="shared" si="83"/>
        <v>土</v>
      </c>
      <c r="EG56" s="49" t="str">
        <f t="shared" si="83"/>
        <v>日</v>
      </c>
      <c r="EH56" s="49" t="str">
        <f t="shared" si="83"/>
        <v>月</v>
      </c>
      <c r="EI56" s="49" t="str">
        <f t="shared" si="83"/>
        <v>火</v>
      </c>
      <c r="EJ56" s="49" t="str">
        <f t="shared" si="83"/>
        <v>水</v>
      </c>
      <c r="EK56" s="151"/>
      <c r="EL56" s="154"/>
      <c r="EN56" s="144"/>
      <c r="EO56" s="37" t="s">
        <v>21</v>
      </c>
      <c r="EP56" s="50">
        <f>IFERROR(+EP55/EP54,"")</f>
        <v>0.25806451612903225</v>
      </c>
      <c r="EQ56" s="51" t="str">
        <f>IF(EP56="","",IF(EP56&gt;=0.285,"4週8休以上",IF(EP56&gt;=0.25,"4週7休以上4週8休未満",IF(EP56&gt;=0.214,"4週6休以上4週7休未満",IF(0.214&gt;EP56,"4週6休未満")))))</f>
        <v>4週7休以上4週8休未満</v>
      </c>
      <c r="ER56" s="1"/>
      <c r="ES56" s="1"/>
      <c r="ET56" s="1"/>
      <c r="EU56" s="1"/>
      <c r="EV56" s="1"/>
      <c r="EW56" s="1"/>
    </row>
    <row r="57" spans="1:153" s="53" customFormat="1" ht="60" customHeight="1">
      <c r="A57" s="34" t="str">
        <f t="shared" si="73"/>
        <v>対象期間</v>
      </c>
      <c r="C57" s="54" t="s">
        <v>22</v>
      </c>
      <c r="D57" s="56"/>
      <c r="E57" s="56"/>
      <c r="F57" s="56"/>
      <c r="G57" s="56"/>
      <c r="H57" s="56"/>
      <c r="I57" s="56"/>
      <c r="J57" s="56"/>
      <c r="K57" s="56"/>
      <c r="L57" s="57"/>
      <c r="M57" s="56"/>
      <c r="N57" s="56"/>
      <c r="O57" s="58"/>
      <c r="P57" s="56"/>
      <c r="Q57" s="56"/>
      <c r="R57" s="56"/>
      <c r="S57" s="56"/>
      <c r="T57" s="56"/>
      <c r="U57" s="56"/>
      <c r="V57" s="56"/>
      <c r="W57" s="56"/>
      <c r="X57" s="56"/>
      <c r="Y57" s="56"/>
      <c r="Z57" s="56"/>
      <c r="AA57" s="56"/>
      <c r="AB57" s="56"/>
      <c r="AC57" s="56"/>
      <c r="AD57" s="58"/>
      <c r="AE57" s="56"/>
      <c r="AF57" s="56"/>
      <c r="AG57" s="86"/>
      <c r="AH57" s="59"/>
      <c r="AI57" s="60"/>
      <c r="AJ57" s="60"/>
      <c r="AK57" s="60"/>
      <c r="AL57" s="60"/>
      <c r="AM57" s="60"/>
      <c r="AN57" s="60"/>
      <c r="AO57" s="60"/>
      <c r="AP57" s="152"/>
      <c r="AQ57" s="155"/>
      <c r="AS57" s="141" t="s">
        <v>23</v>
      </c>
      <c r="AT57" s="87" t="s">
        <v>17</v>
      </c>
      <c r="AU57" s="62">
        <f>IF(IF(MONTH([1]入力表!$E$6)=12,YEAR([1]入力表!$E$6)+1&amp;"01",YEAR([1]入力表!$E$6)&amp;TEXT(MONTH([1]入力表!$E$6)+1,"00"))&gt;YEAR($D54)&amp;TEXT(MONTH($D54),"00"),COUNTIF(D59:AH59,"")+COUNTIF(D59:AH59,"●"),"")</f>
        <v>31</v>
      </c>
      <c r="AV57" s="63"/>
      <c r="AX57" s="64"/>
      <c r="AY57" s="64"/>
      <c r="AZ57" s="64"/>
      <c r="BB57" s="54" t="s">
        <v>22</v>
      </c>
      <c r="BC57" s="56"/>
      <c r="BD57" s="56"/>
      <c r="BE57" s="56"/>
      <c r="BF57" s="56"/>
      <c r="BG57" s="56"/>
      <c r="BH57" s="56"/>
      <c r="BI57" s="56"/>
      <c r="BJ57" s="56"/>
      <c r="BK57" s="57"/>
      <c r="BL57" s="56"/>
      <c r="BM57" s="56"/>
      <c r="BN57" s="58"/>
      <c r="BO57" s="56"/>
      <c r="BP57" s="56"/>
      <c r="BQ57" s="56"/>
      <c r="BR57" s="56"/>
      <c r="BS57" s="56"/>
      <c r="BT57" s="56"/>
      <c r="BU57" s="56"/>
      <c r="BV57" s="56"/>
      <c r="BW57" s="56"/>
      <c r="BX57" s="56"/>
      <c r="BY57" s="56"/>
      <c r="BZ57" s="56"/>
      <c r="CA57" s="56"/>
      <c r="CB57" s="56"/>
      <c r="CC57" s="58"/>
      <c r="CD57" s="56"/>
      <c r="CE57" s="56"/>
      <c r="CF57" s="86"/>
      <c r="CG57" s="59"/>
      <c r="CH57" s="60"/>
      <c r="CI57" s="60"/>
      <c r="CJ57" s="60"/>
      <c r="CK57" s="60"/>
      <c r="CL57" s="60"/>
      <c r="CM57" s="60"/>
      <c r="CN57" s="60"/>
      <c r="CO57" s="152"/>
      <c r="CP57" s="155"/>
      <c r="CR57" s="141" t="s">
        <v>23</v>
      </c>
      <c r="CS57" s="87" t="s">
        <v>17</v>
      </c>
      <c r="CT57" s="62">
        <f>IF(IF(MONTH([1]入力表!$E$6)=12,YEAR([1]入力表!$E$6)+1&amp;"01",YEAR([1]入力表!$E$6)&amp;TEXT(MONTH([1]入力表!$E$6)+1,"00"))&gt;YEAR($D54)&amp;TEXT(MONTH($D54),"00"),COUNTIF(BC59:CG59,"")+COUNTIF(BC59:CG59,"●"),"")</f>
        <v>31</v>
      </c>
      <c r="CU57" s="63"/>
      <c r="CV57" s="34" t="str">
        <f t="shared" si="74"/>
        <v>対象期間</v>
      </c>
      <c r="CX57" s="54" t="s">
        <v>22</v>
      </c>
      <c r="CY57" s="56"/>
      <c r="CZ57" s="56"/>
      <c r="DA57" s="56"/>
      <c r="DB57" s="56"/>
      <c r="DC57" s="56"/>
      <c r="DD57" s="56"/>
      <c r="DE57" s="56"/>
      <c r="DF57" s="56"/>
      <c r="DG57" s="57"/>
      <c r="DH57" s="56"/>
      <c r="DI57" s="56"/>
      <c r="DJ57" s="58"/>
      <c r="DK57" s="56"/>
      <c r="DL57" s="56"/>
      <c r="DM57" s="56"/>
      <c r="DN57" s="56"/>
      <c r="DO57" s="56"/>
      <c r="DP57" s="56"/>
      <c r="DQ57" s="56"/>
      <c r="DR57" s="56"/>
      <c r="DS57" s="56"/>
      <c r="DT57" s="56"/>
      <c r="DU57" s="56"/>
      <c r="DV57" s="56"/>
      <c r="DW57" s="56"/>
      <c r="DX57" s="56"/>
      <c r="DY57" s="58"/>
      <c r="DZ57" s="56"/>
      <c r="EA57" s="56"/>
      <c r="EB57" s="86"/>
      <c r="EC57" s="59"/>
      <c r="ED57" s="60"/>
      <c r="EE57" s="60"/>
      <c r="EF57" s="60"/>
      <c r="EG57" s="60"/>
      <c r="EH57" s="60"/>
      <c r="EI57" s="60"/>
      <c r="EJ57" s="60"/>
      <c r="EK57" s="152"/>
      <c r="EL57" s="155"/>
      <c r="EN57" s="141" t="s">
        <v>23</v>
      </c>
      <c r="EO57" s="87" t="s">
        <v>17</v>
      </c>
      <c r="EP57" s="62">
        <f>IF(IF(MONTH([1]入力表!$E$6)=12,YEAR([1]入力表!$E$6)+1&amp;"01",YEAR([1]入力表!$E$6)&amp;TEXT(MONTH([1]入力表!$E$6)+1,"00"))&gt;YEAR($D54)&amp;TEXT(MONTH($D54),"00"),COUNTIF(CY59:EC59,"")+COUNTIF(CY59:EC59,"●"),"")</f>
        <v>31</v>
      </c>
      <c r="EQ57" s="63"/>
      <c r="ER57" s="64"/>
      <c r="ES57" s="64"/>
      <c r="ET57" s="64"/>
      <c r="EU57" s="64"/>
      <c r="EV57" s="64"/>
      <c r="EW57" s="64"/>
    </row>
    <row r="58" spans="1:153" s="28" customFormat="1" ht="19.5" thickBot="1">
      <c r="A58" s="34" t="str">
        <f t="shared" si="73"/>
        <v>対象期間</v>
      </c>
      <c r="C58" s="39" t="s">
        <v>16</v>
      </c>
      <c r="D58" s="47"/>
      <c r="E58" s="47"/>
      <c r="F58" s="47"/>
      <c r="G58" s="47"/>
      <c r="H58" s="47"/>
      <c r="I58" s="47"/>
      <c r="J58" s="47"/>
      <c r="K58" s="47"/>
      <c r="L58" s="47"/>
      <c r="M58" s="47"/>
      <c r="N58" s="47"/>
      <c r="O58" s="47"/>
      <c r="P58" s="47"/>
      <c r="Q58" s="47"/>
      <c r="R58" s="47"/>
      <c r="S58" s="47"/>
      <c r="T58" s="47"/>
      <c r="U58" s="47"/>
      <c r="V58" s="47"/>
      <c r="W58" s="47"/>
      <c r="X58" s="47"/>
      <c r="Y58" s="47"/>
      <c r="Z58" s="47"/>
      <c r="AA58" s="47"/>
      <c r="AB58" s="47"/>
      <c r="AC58" s="47"/>
      <c r="AD58" s="47"/>
      <c r="AE58" s="47"/>
      <c r="AF58" s="47"/>
      <c r="AG58" s="85"/>
      <c r="AH58" s="48"/>
      <c r="AI58" s="49"/>
      <c r="AJ58" s="49"/>
      <c r="AK58" s="49"/>
      <c r="AL58" s="49"/>
      <c r="AM58" s="49"/>
      <c r="AN58" s="49"/>
      <c r="AO58" s="49"/>
      <c r="AP58" s="69">
        <f>COUNTIF(D58:AG58,"○")</f>
        <v>0</v>
      </c>
      <c r="AQ58" s="66">
        <f>+AP58+AQ50</f>
        <v>0</v>
      </c>
      <c r="AS58" s="142"/>
      <c r="AT58" s="37" t="s">
        <v>19</v>
      </c>
      <c r="AU58" s="43">
        <f>IF(IF(MONTH([1]入力表!$E$6)=12,YEAR([1]入力表!$E$6)+1&amp;"01",YEAR([1]入力表!$E$6)&amp;TEXT(MONTH([1]入力表!$E$6)+1,"00"))&gt;YEAR($D54)&amp;TEXT(MONTH($D54),"00"),COUNTIF(D59:AH59,"●"),"")</f>
        <v>0</v>
      </c>
      <c r="AX58" s="68"/>
      <c r="AY58" s="68"/>
      <c r="AZ58" s="68"/>
      <c r="BB58" s="39" t="s">
        <v>16</v>
      </c>
      <c r="BC58" s="47"/>
      <c r="BD58" s="47"/>
      <c r="BE58" s="47"/>
      <c r="BF58" s="47"/>
      <c r="BG58" s="47"/>
      <c r="BH58" s="47" t="s">
        <v>28</v>
      </c>
      <c r="BI58" s="47" t="s">
        <v>28</v>
      </c>
      <c r="BJ58" s="47"/>
      <c r="BK58" s="47"/>
      <c r="BL58" s="47"/>
      <c r="BM58" s="47"/>
      <c r="BN58" s="47"/>
      <c r="BO58" s="47" t="s">
        <v>28</v>
      </c>
      <c r="BP58" s="47" t="s">
        <v>28</v>
      </c>
      <c r="BQ58" s="47"/>
      <c r="BR58" s="47"/>
      <c r="BS58" s="47"/>
      <c r="BT58" s="47"/>
      <c r="BU58" s="47"/>
      <c r="BV58" s="47" t="s">
        <v>28</v>
      </c>
      <c r="BW58" s="47" t="s">
        <v>28</v>
      </c>
      <c r="BX58" s="47"/>
      <c r="BY58" s="47"/>
      <c r="BZ58" s="47"/>
      <c r="CA58" s="47"/>
      <c r="CB58" s="47"/>
      <c r="CC58" s="47" t="s">
        <v>28</v>
      </c>
      <c r="CD58" s="47" t="s">
        <v>28</v>
      </c>
      <c r="CE58" s="47"/>
      <c r="CF58" s="85"/>
      <c r="CG58" s="48"/>
      <c r="CH58" s="49"/>
      <c r="CI58" s="49"/>
      <c r="CJ58" s="49" t="s">
        <v>28</v>
      </c>
      <c r="CK58" s="49" t="s">
        <v>28</v>
      </c>
      <c r="CL58" s="49"/>
      <c r="CM58" s="49"/>
      <c r="CN58" s="49"/>
      <c r="CO58" s="69">
        <f>COUNTIF(BC58:CF58,"○")</f>
        <v>8</v>
      </c>
      <c r="CP58" s="66">
        <f>+CO58+CP50</f>
        <v>40</v>
      </c>
      <c r="CR58" s="142"/>
      <c r="CS58" s="37" t="s">
        <v>19</v>
      </c>
      <c r="CT58" s="43">
        <f>IF(IF(MONTH([1]入力表!$E$6)=12,YEAR([1]入力表!$E$6)+1&amp;"01",YEAR([1]入力表!$E$6)&amp;TEXT(MONTH([1]入力表!$E$6)+1,"00"))&gt;YEAR($D54)&amp;TEXT(MONTH($D54),"00"),COUNTIF(BC59:CG59,"●"),"")</f>
        <v>0</v>
      </c>
      <c r="CV58" s="34" t="str">
        <f t="shared" si="74"/>
        <v>対象期間</v>
      </c>
      <c r="CX58" s="39" t="s">
        <v>16</v>
      </c>
      <c r="CY58" s="47"/>
      <c r="CZ58" s="47"/>
      <c r="DA58" s="47"/>
      <c r="DB58" s="47"/>
      <c r="DC58" s="47"/>
      <c r="DD58" s="47" t="s">
        <v>28</v>
      </c>
      <c r="DE58" s="47" t="s">
        <v>28</v>
      </c>
      <c r="DF58" s="47"/>
      <c r="DG58" s="47"/>
      <c r="DH58" s="47"/>
      <c r="DI58" s="47"/>
      <c r="DJ58" s="47"/>
      <c r="DK58" s="47" t="s">
        <v>28</v>
      </c>
      <c r="DL58" s="47" t="s">
        <v>28</v>
      </c>
      <c r="DM58" s="47"/>
      <c r="DN58" s="47"/>
      <c r="DO58" s="47"/>
      <c r="DP58" s="47"/>
      <c r="DQ58" s="47"/>
      <c r="DR58" s="47" t="s">
        <v>28</v>
      </c>
      <c r="DS58" s="47" t="s">
        <v>28</v>
      </c>
      <c r="DT58" s="47"/>
      <c r="DU58" s="47"/>
      <c r="DV58" s="47"/>
      <c r="DW58" s="47"/>
      <c r="DX58" s="47"/>
      <c r="DY58" s="47" t="s">
        <v>28</v>
      </c>
      <c r="DZ58" s="47" t="s">
        <v>28</v>
      </c>
      <c r="EA58" s="47"/>
      <c r="EB58" s="85"/>
      <c r="EC58" s="48"/>
      <c r="ED58" s="49"/>
      <c r="EE58" s="49"/>
      <c r="EF58" s="49" t="s">
        <v>28</v>
      </c>
      <c r="EG58" s="49" t="s">
        <v>28</v>
      </c>
      <c r="EH58" s="49"/>
      <c r="EI58" s="49"/>
      <c r="EJ58" s="49"/>
      <c r="EK58" s="69">
        <f>COUNTIF(CY58:EB58,"○")</f>
        <v>8</v>
      </c>
      <c r="EL58" s="66">
        <f>+EK58+EL50</f>
        <v>40</v>
      </c>
      <c r="EN58" s="142"/>
      <c r="EO58" s="37" t="s">
        <v>19</v>
      </c>
      <c r="EP58" s="43">
        <f>IF(IF(MONTH([1]入力表!$E$6)=12,YEAR([1]入力表!$E$6)+1&amp;"01",YEAR([1]入力表!$E$6)&amp;TEXT(MONTH([1]入力表!$E$6)+1,"00"))&gt;YEAR($D54)&amp;TEXT(MONTH($D54),"00"),COUNTIF(CY59:EC59,"●"),"")</f>
        <v>8</v>
      </c>
      <c r="ER58" s="68"/>
      <c r="ES58" s="68"/>
      <c r="ET58" s="68"/>
      <c r="EU58" s="68"/>
      <c r="EV58" s="68"/>
      <c r="EW58" s="68"/>
    </row>
    <row r="59" spans="1:153" s="28" customFormat="1" ht="19.5" thickBot="1">
      <c r="A59" s="34" t="str">
        <f t="shared" si="73"/>
        <v>対象期間</v>
      </c>
      <c r="C59" s="70" t="s">
        <v>23</v>
      </c>
      <c r="D59" s="71"/>
      <c r="E59" s="71"/>
      <c r="F59" s="71"/>
      <c r="G59" s="71"/>
      <c r="H59" s="71"/>
      <c r="I59" s="71"/>
      <c r="J59" s="71"/>
      <c r="K59" s="71"/>
      <c r="L59" s="71"/>
      <c r="M59" s="71"/>
      <c r="N59" s="71"/>
      <c r="O59" s="71"/>
      <c r="P59" s="71"/>
      <c r="Q59" s="71"/>
      <c r="R59" s="71"/>
      <c r="S59" s="71"/>
      <c r="T59" s="71"/>
      <c r="U59" s="71"/>
      <c r="V59" s="71"/>
      <c r="W59" s="71"/>
      <c r="X59" s="71"/>
      <c r="Y59" s="71"/>
      <c r="Z59" s="71"/>
      <c r="AA59" s="71"/>
      <c r="AB59" s="71"/>
      <c r="AC59" s="71"/>
      <c r="AD59" s="71"/>
      <c r="AE59" s="71"/>
      <c r="AF59" s="71"/>
      <c r="AG59" s="93"/>
      <c r="AH59" s="72"/>
      <c r="AI59" s="73"/>
      <c r="AJ59" s="73"/>
      <c r="AK59" s="73"/>
      <c r="AL59" s="73"/>
      <c r="AM59" s="73"/>
      <c r="AN59" s="73"/>
      <c r="AO59" s="73"/>
      <c r="AP59" s="76">
        <f>COUNTIF(D59:AG59,"●")</f>
        <v>0</v>
      </c>
      <c r="AQ59" s="75">
        <f>+AP59+AQ51</f>
        <v>0</v>
      </c>
      <c r="AS59" s="142"/>
      <c r="AT59" s="37" t="s">
        <v>21</v>
      </c>
      <c r="AU59" s="50">
        <f>IFERROR(+AU58/AU57,"")</f>
        <v>0</v>
      </c>
      <c r="AV59" s="51" t="str">
        <f>IF(AU59="","",IF(AU59&gt;=0.285,"4週8休以上",IF(AU59&gt;=0.25,"4週7休以上4週8休未満",IF(AU59&gt;=0.214,"4週6休以上4週7休未満",IF(0.214&gt;AU59,"4週6休未満")))))</f>
        <v>4週6休未満</v>
      </c>
      <c r="AX59" s="68"/>
      <c r="AY59" s="68"/>
      <c r="AZ59" s="68"/>
      <c r="BB59" s="70" t="s">
        <v>23</v>
      </c>
      <c r="BC59" s="71"/>
      <c r="BD59" s="71"/>
      <c r="BE59" s="71"/>
      <c r="BF59" s="71"/>
      <c r="BG59" s="71"/>
      <c r="BH59" s="71"/>
      <c r="BI59" s="71"/>
      <c r="BJ59" s="71"/>
      <c r="BK59" s="71"/>
      <c r="BL59" s="71"/>
      <c r="BM59" s="71"/>
      <c r="BN59" s="71"/>
      <c r="BO59" s="71"/>
      <c r="BP59" s="71"/>
      <c r="BQ59" s="71"/>
      <c r="BR59" s="71"/>
      <c r="BS59" s="71"/>
      <c r="BT59" s="71"/>
      <c r="BU59" s="71"/>
      <c r="BV59" s="71"/>
      <c r="BW59" s="71"/>
      <c r="BX59" s="71"/>
      <c r="BY59" s="71"/>
      <c r="BZ59" s="71"/>
      <c r="CA59" s="71"/>
      <c r="CB59" s="71"/>
      <c r="CC59" s="71"/>
      <c r="CD59" s="71"/>
      <c r="CE59" s="71"/>
      <c r="CF59" s="93"/>
      <c r="CG59" s="72"/>
      <c r="CH59" s="73"/>
      <c r="CI59" s="73"/>
      <c r="CJ59" s="73"/>
      <c r="CK59" s="73"/>
      <c r="CL59" s="73"/>
      <c r="CM59" s="73"/>
      <c r="CN59" s="73"/>
      <c r="CO59" s="76">
        <f>COUNTIF(BC59:CF59,"●")</f>
        <v>0</v>
      </c>
      <c r="CP59" s="75">
        <f>+CO59+CP51</f>
        <v>0</v>
      </c>
      <c r="CR59" s="142"/>
      <c r="CS59" s="37" t="s">
        <v>21</v>
      </c>
      <c r="CT59" s="50">
        <f>IFERROR(+CT58/CT57,"")</f>
        <v>0</v>
      </c>
      <c r="CU59" s="51" t="str">
        <f>IF(CT59="","",IF(CT59&gt;=0.285,"4週8休以上",IF(CT59&gt;=0.25,"4週7休以上4週8休未満",IF(CT59&gt;=0.214,"4週6休以上4週7休未満",IF(0.214&gt;CT59,"4週6休未満")))))</f>
        <v>4週6休未満</v>
      </c>
      <c r="CV59" s="34" t="str">
        <f t="shared" si="74"/>
        <v>対象期間</v>
      </c>
      <c r="CX59" s="70" t="s">
        <v>23</v>
      </c>
      <c r="CY59" s="71"/>
      <c r="CZ59" s="71"/>
      <c r="DA59" s="71"/>
      <c r="DB59" s="71"/>
      <c r="DC59" s="71"/>
      <c r="DD59" s="71" t="s">
        <v>29</v>
      </c>
      <c r="DE59" s="71" t="s">
        <v>29</v>
      </c>
      <c r="DF59" s="71"/>
      <c r="DG59" s="71"/>
      <c r="DH59" s="71"/>
      <c r="DI59" s="71"/>
      <c r="DJ59" s="71"/>
      <c r="DK59" s="71" t="s">
        <v>29</v>
      </c>
      <c r="DL59" s="71" t="s">
        <v>29</v>
      </c>
      <c r="DM59" s="71"/>
      <c r="DN59" s="71"/>
      <c r="DO59" s="71"/>
      <c r="DP59" s="71"/>
      <c r="DQ59" s="71"/>
      <c r="DR59" s="71" t="s">
        <v>29</v>
      </c>
      <c r="DS59" s="71" t="s">
        <v>29</v>
      </c>
      <c r="DT59" s="71"/>
      <c r="DU59" s="71"/>
      <c r="DV59" s="71"/>
      <c r="DW59" s="71"/>
      <c r="DX59" s="71"/>
      <c r="DY59" s="71" t="s">
        <v>29</v>
      </c>
      <c r="DZ59" s="71" t="s">
        <v>29</v>
      </c>
      <c r="EA59" s="71"/>
      <c r="EB59" s="93"/>
      <c r="EC59" s="72"/>
      <c r="ED59" s="73"/>
      <c r="EE59" s="73"/>
      <c r="EF59" s="73" t="s">
        <v>29</v>
      </c>
      <c r="EG59" s="73" t="s">
        <v>29</v>
      </c>
      <c r="EH59" s="73"/>
      <c r="EI59" s="73"/>
      <c r="EJ59" s="73"/>
      <c r="EK59" s="76">
        <f>COUNTIF(CY59:EB59,"●")</f>
        <v>8</v>
      </c>
      <c r="EL59" s="75">
        <f>+EK59+EL51</f>
        <v>40</v>
      </c>
      <c r="EN59" s="142"/>
      <c r="EO59" s="37" t="s">
        <v>21</v>
      </c>
      <c r="EP59" s="50">
        <f>IFERROR(+EP58/EP57,"")</f>
        <v>0.25806451612903225</v>
      </c>
      <c r="EQ59" s="51" t="str">
        <f>IF(EP59="","",IF(EP59&gt;=0.285,"4週8休以上",IF(EP59&gt;=0.25,"4週7休以上4週8休未満",IF(EP59&gt;=0.214,"4週6休以上4週7休未満",IF(0.214&gt;EP59,"4週6休未満")))))</f>
        <v>4週7休以上4週8休未満</v>
      </c>
      <c r="ER59" s="68"/>
      <c r="ES59" s="68"/>
      <c r="ET59" s="68"/>
      <c r="EU59" s="68"/>
      <c r="EV59" s="68"/>
      <c r="EW59" s="68"/>
    </row>
    <row r="60" spans="1:153" s="28" customFormat="1" ht="19.5" thickBot="1">
      <c r="A60" s="34"/>
      <c r="C60" s="77" t="s">
        <v>25</v>
      </c>
      <c r="D60" s="137" t="str">
        <f>IF(COUNTIF(D59:J59,"")&gt;=7,"",IF(COUNTIF(D59:J59,"●")&gt;=2,"OK","OUT"))</f>
        <v/>
      </c>
      <c r="E60" s="138"/>
      <c r="F60" s="138"/>
      <c r="G60" s="138"/>
      <c r="H60" s="138"/>
      <c r="I60" s="138"/>
      <c r="J60" s="139"/>
      <c r="K60" s="137" t="str">
        <f>IF(COUNTIF(K59:Q59,"")&gt;=7,"",IF(COUNTIF(K59:Q59,"●")&gt;=2,"OK","OUT"))</f>
        <v/>
      </c>
      <c r="L60" s="138"/>
      <c r="M60" s="138"/>
      <c r="N60" s="138"/>
      <c r="O60" s="138"/>
      <c r="P60" s="138"/>
      <c r="Q60" s="139"/>
      <c r="R60" s="137" t="str">
        <f>IF(COUNTIF(R59:X59,"")&gt;=7,"",IF(COUNTIF(R59:X59,"●")&gt;=2,"OK","OUT"))</f>
        <v/>
      </c>
      <c r="S60" s="138"/>
      <c r="T60" s="138"/>
      <c r="U60" s="138"/>
      <c r="V60" s="138"/>
      <c r="W60" s="138"/>
      <c r="X60" s="139"/>
      <c r="Y60" s="137" t="str">
        <f>IF(COUNTIF(Y59:AE59,"")&gt;=7,"",IF(COUNTIF(Y59:AE59,"●")&gt;=2,"OK","OUT"))</f>
        <v/>
      </c>
      <c r="Z60" s="138"/>
      <c r="AA60" s="138"/>
      <c r="AB60" s="138"/>
      <c r="AC60" s="138"/>
      <c r="AD60" s="138"/>
      <c r="AE60" s="139"/>
      <c r="AF60" s="137" t="str">
        <f>IF(COUNTIF(AF59:AL59,"")&gt;=7,"",IF(COUNTIF(AF59:AL59,"●")&gt;=2,"OK","OUT"))</f>
        <v/>
      </c>
      <c r="AG60" s="138"/>
      <c r="AH60" s="138"/>
      <c r="AI60" s="138"/>
      <c r="AJ60" s="138"/>
      <c r="AK60" s="138"/>
      <c r="AL60" s="139"/>
      <c r="AM60" s="137"/>
      <c r="AN60" s="138"/>
      <c r="AO60" s="138"/>
      <c r="AP60" s="83"/>
      <c r="AQ60" s="79"/>
      <c r="AS60" s="143"/>
      <c r="AT60" s="80" t="s">
        <v>26</v>
      </c>
      <c r="AU60" s="81" t="str">
        <f>IF(COUNTIF(D60:AO60,"OUT")&gt;=1,"OUT","OK")</f>
        <v>OK</v>
      </c>
      <c r="AV60" s="82"/>
      <c r="AX60" s="68"/>
      <c r="AY60" s="68"/>
      <c r="AZ60" s="68"/>
      <c r="BB60" s="77" t="s">
        <v>25</v>
      </c>
      <c r="BC60" s="137" t="str">
        <f>IF(COUNTIF(BC59:BI59,"")&gt;=7,"",IF(COUNTIF(BC59:BI59,"●")&gt;=2,"OK","OUT"))</f>
        <v/>
      </c>
      <c r="BD60" s="138"/>
      <c r="BE60" s="138"/>
      <c r="BF60" s="138"/>
      <c r="BG60" s="138"/>
      <c r="BH60" s="138"/>
      <c r="BI60" s="139"/>
      <c r="BJ60" s="137" t="str">
        <f>IF(COUNTIF(BJ59:BP59,"")&gt;=7,"",IF(COUNTIF(BJ59:BP59,"●")&gt;=2,"OK","OUT"))</f>
        <v/>
      </c>
      <c r="BK60" s="138"/>
      <c r="BL60" s="138"/>
      <c r="BM60" s="138"/>
      <c r="BN60" s="138"/>
      <c r="BO60" s="138"/>
      <c r="BP60" s="139"/>
      <c r="BQ60" s="137" t="str">
        <f>IF(COUNTIF(BQ59:BW59,"")&gt;=7,"",IF(COUNTIF(BQ59:BW59,"●")&gt;=2,"OK","OUT"))</f>
        <v/>
      </c>
      <c r="BR60" s="138"/>
      <c r="BS60" s="138"/>
      <c r="BT60" s="138"/>
      <c r="BU60" s="138"/>
      <c r="BV60" s="138"/>
      <c r="BW60" s="139"/>
      <c r="BX60" s="137" t="str">
        <f>IF(COUNTIF(BX59:CD59,"")&gt;=7,"",IF(COUNTIF(BX59:CD59,"●")&gt;=2,"OK","OUT"))</f>
        <v/>
      </c>
      <c r="BY60" s="138"/>
      <c r="BZ60" s="138"/>
      <c r="CA60" s="138"/>
      <c r="CB60" s="138"/>
      <c r="CC60" s="138"/>
      <c r="CD60" s="139"/>
      <c r="CE60" s="137" t="str">
        <f>IF(COUNTIF(CE59:CK59,"")&gt;=7,"",IF(COUNTIF(CE59:CK59,"●")&gt;=2,"OK","OUT"))</f>
        <v/>
      </c>
      <c r="CF60" s="138"/>
      <c r="CG60" s="138"/>
      <c r="CH60" s="138"/>
      <c r="CI60" s="138"/>
      <c r="CJ60" s="138"/>
      <c r="CK60" s="139"/>
      <c r="CL60" s="137"/>
      <c r="CM60" s="138"/>
      <c r="CN60" s="138"/>
      <c r="CO60" s="83"/>
      <c r="CP60" s="79"/>
      <c r="CR60" s="143"/>
      <c r="CS60" s="80" t="s">
        <v>26</v>
      </c>
      <c r="CT60" s="81" t="str">
        <f>IF(COUNTIF(BC60:CN60,"OUT")&gt;=1,"OUT","OK")</f>
        <v>OK</v>
      </c>
      <c r="CU60" s="82"/>
      <c r="CV60" s="34"/>
      <c r="CX60" s="77" t="s">
        <v>25</v>
      </c>
      <c r="CY60" s="137" t="str">
        <f>IF(COUNTIF(CY59:DE59,"")&gt;=7,"",IF(COUNTIF(CY59:DE59,"●")&gt;=2,"OK","OUT"))</f>
        <v>OK</v>
      </c>
      <c r="CZ60" s="138"/>
      <c r="DA60" s="138"/>
      <c r="DB60" s="138"/>
      <c r="DC60" s="138"/>
      <c r="DD60" s="138"/>
      <c r="DE60" s="139"/>
      <c r="DF60" s="137" t="str">
        <f>IF(COUNTIF(DF59:DL59,"")&gt;=7,"",IF(COUNTIF(DF59:DL59,"●")&gt;=2,"OK","OUT"))</f>
        <v>OK</v>
      </c>
      <c r="DG60" s="138"/>
      <c r="DH60" s="138"/>
      <c r="DI60" s="138"/>
      <c r="DJ60" s="138"/>
      <c r="DK60" s="138"/>
      <c r="DL60" s="139"/>
      <c r="DM60" s="137" t="str">
        <f>IF(COUNTIF(DM59:DS59,"")&gt;=7,"",IF(COUNTIF(DM59:DS59,"●")&gt;=2,"OK","OUT"))</f>
        <v>OK</v>
      </c>
      <c r="DN60" s="138"/>
      <c r="DO60" s="138"/>
      <c r="DP60" s="138"/>
      <c r="DQ60" s="138"/>
      <c r="DR60" s="138"/>
      <c r="DS60" s="139"/>
      <c r="DT60" s="137" t="str">
        <f>IF(COUNTIF(DT59:DZ59,"")&gt;=7,"",IF(COUNTIF(DT59:DZ59,"●")&gt;=2,"OK","OUT"))</f>
        <v>OK</v>
      </c>
      <c r="DU60" s="138"/>
      <c r="DV60" s="138"/>
      <c r="DW60" s="138"/>
      <c r="DX60" s="138"/>
      <c r="DY60" s="138"/>
      <c r="DZ60" s="139"/>
      <c r="EA60" s="137" t="str">
        <f>IF(COUNTIF(EA59:EG59,"")&gt;=7,"",IF(COUNTIF(EA59:EG59,"●")&gt;=2,"OK","OUT"))</f>
        <v>OK</v>
      </c>
      <c r="EB60" s="138"/>
      <c r="EC60" s="138"/>
      <c r="ED60" s="138"/>
      <c r="EE60" s="138"/>
      <c r="EF60" s="138"/>
      <c r="EG60" s="139"/>
      <c r="EH60" s="137"/>
      <c r="EI60" s="138"/>
      <c r="EJ60" s="138"/>
      <c r="EK60" s="83"/>
      <c r="EL60" s="79"/>
      <c r="EN60" s="143"/>
      <c r="EO60" s="80" t="s">
        <v>26</v>
      </c>
      <c r="EP60" s="81" t="str">
        <f>IF(COUNTIF(CY60:EJ60,"OUT")&gt;=1,"OUT","OK")</f>
        <v>OK</v>
      </c>
      <c r="EQ60" s="82"/>
      <c r="ER60" s="68"/>
      <c r="ES60" s="68"/>
      <c r="ET60" s="68"/>
      <c r="EU60" s="68"/>
      <c r="EV60" s="68"/>
      <c r="EW60" s="68"/>
    </row>
    <row r="61" spans="1:153" ht="19.5" thickBot="1">
      <c r="A61" s="34" t="str">
        <f t="shared" si="73"/>
        <v>対象期間</v>
      </c>
      <c r="AX61" s="1"/>
      <c r="AY61" s="1"/>
      <c r="AZ61" s="1"/>
      <c r="CV61" s="34" t="str">
        <f t="shared" si="74"/>
        <v>対象期間</v>
      </c>
      <c r="ER61" s="1"/>
      <c r="ES61" s="1"/>
      <c r="ET61" s="1"/>
      <c r="EU61" s="1"/>
      <c r="EV61" s="1"/>
      <c r="EW61" s="1"/>
    </row>
    <row r="62" spans="1:153" ht="13.5" customHeight="1">
      <c r="A62" s="34" t="str">
        <f t="shared" ref="A62:A69" si="84">IF($AU$62="","","対象期間")</f>
        <v>対象期間</v>
      </c>
      <c r="C62" s="36" t="s">
        <v>13</v>
      </c>
      <c r="D62" s="145">
        <f>D54+MONTH(1)</f>
        <v>10</v>
      </c>
      <c r="E62" s="146"/>
      <c r="F62" s="146"/>
      <c r="G62" s="146"/>
      <c r="H62" s="146"/>
      <c r="I62" s="146"/>
      <c r="J62" s="146"/>
      <c r="K62" s="146"/>
      <c r="L62" s="146"/>
      <c r="M62" s="146"/>
      <c r="N62" s="146"/>
      <c r="O62" s="146"/>
      <c r="P62" s="146"/>
      <c r="Q62" s="146"/>
      <c r="R62" s="146"/>
      <c r="S62" s="146"/>
      <c r="T62" s="146"/>
      <c r="U62" s="146"/>
      <c r="V62" s="146"/>
      <c r="W62" s="146"/>
      <c r="X62" s="146"/>
      <c r="Y62" s="146"/>
      <c r="Z62" s="146"/>
      <c r="AA62" s="146"/>
      <c r="AB62" s="146"/>
      <c r="AC62" s="146"/>
      <c r="AD62" s="146"/>
      <c r="AE62" s="146"/>
      <c r="AF62" s="146"/>
      <c r="AG62" s="146"/>
      <c r="AH62" s="146"/>
      <c r="AI62" s="147">
        <f>D62+1</f>
        <v>11</v>
      </c>
      <c r="AJ62" s="148"/>
      <c r="AK62" s="148"/>
      <c r="AL62" s="148"/>
      <c r="AM62" s="148"/>
      <c r="AN62" s="148"/>
      <c r="AO62" s="149"/>
      <c r="AP62" s="150" t="s">
        <v>14</v>
      </c>
      <c r="AQ62" s="153" t="s">
        <v>15</v>
      </c>
      <c r="AS62" s="144" t="s">
        <v>16</v>
      </c>
      <c r="AT62" s="37" t="s">
        <v>17</v>
      </c>
      <c r="AU62" s="38">
        <f>IF(IF(MONTH([1]入力表!$E$6)=12,YEAR([1]入力表!$E$6)+1&amp;"01",YEAR([1]入力表!$E$6)&amp;TEXT(MONTH([1]入力表!$E$6)+1,"00"))&gt;YEAR($D62)&amp;TEXT(MONTH($D62),"00"),COUNTIF(D66:AH66,"")+COUNTIF(D66:AH66,"○"),"")</f>
        <v>31</v>
      </c>
      <c r="AX62" s="1"/>
      <c r="AY62" s="1"/>
      <c r="AZ62" s="1"/>
      <c r="BB62" s="36" t="s">
        <v>13</v>
      </c>
      <c r="BC62" s="145">
        <f>BC54+MONTH(1)</f>
        <v>10</v>
      </c>
      <c r="BD62" s="146"/>
      <c r="BE62" s="146"/>
      <c r="BF62" s="146"/>
      <c r="BG62" s="146"/>
      <c r="BH62" s="146"/>
      <c r="BI62" s="146"/>
      <c r="BJ62" s="146"/>
      <c r="BK62" s="146"/>
      <c r="BL62" s="146"/>
      <c r="BM62" s="146"/>
      <c r="BN62" s="146"/>
      <c r="BO62" s="146"/>
      <c r="BP62" s="146"/>
      <c r="BQ62" s="146"/>
      <c r="BR62" s="146"/>
      <c r="BS62" s="146"/>
      <c r="BT62" s="146"/>
      <c r="BU62" s="146"/>
      <c r="BV62" s="146"/>
      <c r="BW62" s="146"/>
      <c r="BX62" s="146"/>
      <c r="BY62" s="146"/>
      <c r="BZ62" s="146"/>
      <c r="CA62" s="146"/>
      <c r="CB62" s="146"/>
      <c r="CC62" s="146"/>
      <c r="CD62" s="146"/>
      <c r="CE62" s="146"/>
      <c r="CF62" s="146"/>
      <c r="CG62" s="146"/>
      <c r="CH62" s="147">
        <f>BC62+1</f>
        <v>11</v>
      </c>
      <c r="CI62" s="148"/>
      <c r="CJ62" s="148"/>
      <c r="CK62" s="148"/>
      <c r="CL62" s="148"/>
      <c r="CM62" s="148"/>
      <c r="CN62" s="149"/>
      <c r="CO62" s="150" t="s">
        <v>14</v>
      </c>
      <c r="CP62" s="153" t="s">
        <v>15</v>
      </c>
      <c r="CR62" s="144" t="s">
        <v>16</v>
      </c>
      <c r="CS62" s="37" t="s">
        <v>17</v>
      </c>
      <c r="CT62" s="38">
        <f>IF(IF(MONTH([1]入力表!$E$6)=12,YEAR([1]入力表!$E$6)+1&amp;"01",YEAR([1]入力表!$E$6)&amp;TEXT(MONTH([1]入力表!$E$6)+1,"00"))&gt;YEAR($D62)&amp;TEXT(MONTH($D62),"00"),COUNTIF(BC66:CG66,"")+COUNTIF(BC66:CG66,"○"),"")</f>
        <v>31</v>
      </c>
      <c r="CV62" s="34" t="str">
        <f t="shared" ref="CV62:CV69" si="85">IF($AU$62="","","対象期間")</f>
        <v>対象期間</v>
      </c>
      <c r="CX62" s="36" t="s">
        <v>13</v>
      </c>
      <c r="CY62" s="145">
        <f>CY54+MONTH(1)</f>
        <v>10</v>
      </c>
      <c r="CZ62" s="146"/>
      <c r="DA62" s="146"/>
      <c r="DB62" s="146"/>
      <c r="DC62" s="146"/>
      <c r="DD62" s="146"/>
      <c r="DE62" s="146"/>
      <c r="DF62" s="146"/>
      <c r="DG62" s="146"/>
      <c r="DH62" s="146"/>
      <c r="DI62" s="146"/>
      <c r="DJ62" s="146"/>
      <c r="DK62" s="146"/>
      <c r="DL62" s="146"/>
      <c r="DM62" s="146"/>
      <c r="DN62" s="146"/>
      <c r="DO62" s="146"/>
      <c r="DP62" s="146"/>
      <c r="DQ62" s="146"/>
      <c r="DR62" s="146"/>
      <c r="DS62" s="146"/>
      <c r="DT62" s="146"/>
      <c r="DU62" s="146"/>
      <c r="DV62" s="146"/>
      <c r="DW62" s="146"/>
      <c r="DX62" s="146"/>
      <c r="DY62" s="146"/>
      <c r="DZ62" s="146"/>
      <c r="EA62" s="146"/>
      <c r="EB62" s="146"/>
      <c r="EC62" s="146"/>
      <c r="ED62" s="147">
        <f>CY62+1</f>
        <v>11</v>
      </c>
      <c r="EE62" s="148"/>
      <c r="EF62" s="148"/>
      <c r="EG62" s="148"/>
      <c r="EH62" s="148"/>
      <c r="EI62" s="148"/>
      <c r="EJ62" s="149"/>
      <c r="EK62" s="150" t="s">
        <v>14</v>
      </c>
      <c r="EL62" s="153" t="s">
        <v>15</v>
      </c>
      <c r="EN62" s="144" t="s">
        <v>16</v>
      </c>
      <c r="EO62" s="37" t="s">
        <v>17</v>
      </c>
      <c r="EP62" s="38">
        <f>IF(IF(MONTH([1]入力表!$E$6)=12,YEAR([1]入力表!$E$6)+1&amp;"01",YEAR([1]入力表!$E$6)&amp;TEXT(MONTH([1]入力表!$E$6)+1,"00"))&gt;YEAR($D62)&amp;TEXT(MONTH($D62),"00"),COUNTIF(CY66:EC66,"")+COUNTIF(CY66:EC66,"○"),"")</f>
        <v>31</v>
      </c>
      <c r="ER62" s="1"/>
      <c r="ES62" s="1"/>
      <c r="ET62" s="1"/>
      <c r="EU62" s="1"/>
      <c r="EV62" s="1"/>
      <c r="EW62" s="1"/>
    </row>
    <row r="63" spans="1:153" ht="19.5" thickBot="1">
      <c r="A63" s="34" t="str">
        <f t="shared" si="84"/>
        <v>対象期間</v>
      </c>
      <c r="C63" s="39" t="s">
        <v>18</v>
      </c>
      <c r="D63" s="40">
        <f>DATE($M$7,D62,1)</f>
        <v>45931</v>
      </c>
      <c r="E63" s="40">
        <f>D63+1</f>
        <v>45932</v>
      </c>
      <c r="F63" s="40">
        <f t="shared" ref="F63:AO63" si="86">E63+1</f>
        <v>45933</v>
      </c>
      <c r="G63" s="41">
        <f t="shared" si="86"/>
        <v>45934</v>
      </c>
      <c r="H63" s="41">
        <f t="shared" si="86"/>
        <v>45935</v>
      </c>
      <c r="I63" s="41">
        <f t="shared" si="86"/>
        <v>45936</v>
      </c>
      <c r="J63" s="41">
        <f t="shared" si="86"/>
        <v>45937</v>
      </c>
      <c r="K63" s="41">
        <f t="shared" si="86"/>
        <v>45938</v>
      </c>
      <c r="L63" s="41">
        <f t="shared" si="86"/>
        <v>45939</v>
      </c>
      <c r="M63" s="41">
        <f t="shared" si="86"/>
        <v>45940</v>
      </c>
      <c r="N63" s="41">
        <f t="shared" si="86"/>
        <v>45941</v>
      </c>
      <c r="O63" s="41">
        <f t="shared" si="86"/>
        <v>45942</v>
      </c>
      <c r="P63" s="41">
        <f t="shared" si="86"/>
        <v>45943</v>
      </c>
      <c r="Q63" s="41">
        <f t="shared" si="86"/>
        <v>45944</v>
      </c>
      <c r="R63" s="41">
        <f t="shared" si="86"/>
        <v>45945</v>
      </c>
      <c r="S63" s="41">
        <f t="shared" si="86"/>
        <v>45946</v>
      </c>
      <c r="T63" s="41">
        <f t="shared" si="86"/>
        <v>45947</v>
      </c>
      <c r="U63" s="41">
        <f t="shared" si="86"/>
        <v>45948</v>
      </c>
      <c r="V63" s="41">
        <f t="shared" si="86"/>
        <v>45949</v>
      </c>
      <c r="W63" s="41">
        <f t="shared" si="86"/>
        <v>45950</v>
      </c>
      <c r="X63" s="41">
        <f t="shared" si="86"/>
        <v>45951</v>
      </c>
      <c r="Y63" s="41">
        <f t="shared" si="86"/>
        <v>45952</v>
      </c>
      <c r="Z63" s="41">
        <f t="shared" si="86"/>
        <v>45953</v>
      </c>
      <c r="AA63" s="41">
        <f t="shared" si="86"/>
        <v>45954</v>
      </c>
      <c r="AB63" s="41">
        <f t="shared" si="86"/>
        <v>45955</v>
      </c>
      <c r="AC63" s="41">
        <f t="shared" si="86"/>
        <v>45956</v>
      </c>
      <c r="AD63" s="41">
        <f t="shared" si="86"/>
        <v>45957</v>
      </c>
      <c r="AE63" s="41">
        <f t="shared" si="86"/>
        <v>45958</v>
      </c>
      <c r="AF63" s="41">
        <f t="shared" si="86"/>
        <v>45959</v>
      </c>
      <c r="AG63" s="41">
        <f t="shared" si="86"/>
        <v>45960</v>
      </c>
      <c r="AH63" s="84">
        <f t="shared" si="86"/>
        <v>45961</v>
      </c>
      <c r="AI63" s="42">
        <f t="shared" si="86"/>
        <v>45962</v>
      </c>
      <c r="AJ63" s="42">
        <f t="shared" si="86"/>
        <v>45963</v>
      </c>
      <c r="AK63" s="42">
        <f t="shared" si="86"/>
        <v>45964</v>
      </c>
      <c r="AL63" s="42">
        <f t="shared" si="86"/>
        <v>45965</v>
      </c>
      <c r="AM63" s="42">
        <f t="shared" si="86"/>
        <v>45966</v>
      </c>
      <c r="AN63" s="42">
        <f t="shared" si="86"/>
        <v>45967</v>
      </c>
      <c r="AO63" s="42">
        <f t="shared" si="86"/>
        <v>45968</v>
      </c>
      <c r="AP63" s="151"/>
      <c r="AQ63" s="154"/>
      <c r="AS63" s="144"/>
      <c r="AT63" s="37" t="s">
        <v>19</v>
      </c>
      <c r="AU63" s="43">
        <f>IF(IF(MONTH([1]入力表!$E$6)=12,YEAR([1]入力表!$E$6)+1&amp;"01",YEAR([1]入力表!$E$6)&amp;TEXT(MONTH([1]入力表!$E$6)+1,"00"))&gt;YEAR($D62)&amp;TEXT(MONTH($D62),"00"),COUNTIF(D66:AH66,"○"),"")</f>
        <v>0</v>
      </c>
      <c r="AX63" s="1"/>
      <c r="AY63" s="1"/>
      <c r="AZ63" s="1"/>
      <c r="BB63" s="39" t="s">
        <v>18</v>
      </c>
      <c r="BC63" s="40">
        <f>DATE($M$7,BC62,1)</f>
        <v>45931</v>
      </c>
      <c r="BD63" s="40">
        <f>BC63+1</f>
        <v>45932</v>
      </c>
      <c r="BE63" s="40">
        <f t="shared" ref="BE63:CN63" si="87">BD63+1</f>
        <v>45933</v>
      </c>
      <c r="BF63" s="41">
        <f t="shared" si="87"/>
        <v>45934</v>
      </c>
      <c r="BG63" s="41">
        <f t="shared" si="87"/>
        <v>45935</v>
      </c>
      <c r="BH63" s="41">
        <f t="shared" si="87"/>
        <v>45936</v>
      </c>
      <c r="BI63" s="41">
        <f t="shared" si="87"/>
        <v>45937</v>
      </c>
      <c r="BJ63" s="41">
        <f t="shared" si="87"/>
        <v>45938</v>
      </c>
      <c r="BK63" s="41">
        <f t="shared" si="87"/>
        <v>45939</v>
      </c>
      <c r="BL63" s="41">
        <f t="shared" si="87"/>
        <v>45940</v>
      </c>
      <c r="BM63" s="41">
        <f t="shared" si="87"/>
        <v>45941</v>
      </c>
      <c r="BN63" s="41">
        <f t="shared" si="87"/>
        <v>45942</v>
      </c>
      <c r="BO63" s="41">
        <f t="shared" si="87"/>
        <v>45943</v>
      </c>
      <c r="BP63" s="41">
        <f t="shared" si="87"/>
        <v>45944</v>
      </c>
      <c r="BQ63" s="41">
        <f t="shared" si="87"/>
        <v>45945</v>
      </c>
      <c r="BR63" s="41">
        <f t="shared" si="87"/>
        <v>45946</v>
      </c>
      <c r="BS63" s="41">
        <f t="shared" si="87"/>
        <v>45947</v>
      </c>
      <c r="BT63" s="41">
        <f t="shared" si="87"/>
        <v>45948</v>
      </c>
      <c r="BU63" s="41">
        <f t="shared" si="87"/>
        <v>45949</v>
      </c>
      <c r="BV63" s="41">
        <f t="shared" si="87"/>
        <v>45950</v>
      </c>
      <c r="BW63" s="41">
        <f t="shared" si="87"/>
        <v>45951</v>
      </c>
      <c r="BX63" s="41">
        <f t="shared" si="87"/>
        <v>45952</v>
      </c>
      <c r="BY63" s="41">
        <f t="shared" si="87"/>
        <v>45953</v>
      </c>
      <c r="BZ63" s="41">
        <f t="shared" si="87"/>
        <v>45954</v>
      </c>
      <c r="CA63" s="41">
        <f t="shared" si="87"/>
        <v>45955</v>
      </c>
      <c r="CB63" s="41">
        <f t="shared" si="87"/>
        <v>45956</v>
      </c>
      <c r="CC63" s="41">
        <f t="shared" si="87"/>
        <v>45957</v>
      </c>
      <c r="CD63" s="41">
        <f t="shared" si="87"/>
        <v>45958</v>
      </c>
      <c r="CE63" s="41">
        <f t="shared" si="87"/>
        <v>45959</v>
      </c>
      <c r="CF63" s="41">
        <f t="shared" si="87"/>
        <v>45960</v>
      </c>
      <c r="CG63" s="84">
        <f t="shared" si="87"/>
        <v>45961</v>
      </c>
      <c r="CH63" s="42">
        <f t="shared" si="87"/>
        <v>45962</v>
      </c>
      <c r="CI63" s="42">
        <f t="shared" si="87"/>
        <v>45963</v>
      </c>
      <c r="CJ63" s="42">
        <f t="shared" si="87"/>
        <v>45964</v>
      </c>
      <c r="CK63" s="42">
        <f t="shared" si="87"/>
        <v>45965</v>
      </c>
      <c r="CL63" s="42">
        <f t="shared" si="87"/>
        <v>45966</v>
      </c>
      <c r="CM63" s="42">
        <f t="shared" si="87"/>
        <v>45967</v>
      </c>
      <c r="CN63" s="42">
        <f t="shared" si="87"/>
        <v>45968</v>
      </c>
      <c r="CO63" s="151"/>
      <c r="CP63" s="154"/>
      <c r="CR63" s="144"/>
      <c r="CS63" s="37" t="s">
        <v>19</v>
      </c>
      <c r="CT63" s="43">
        <f>IF(IF(MONTH([1]入力表!$E$6)=12,YEAR([1]入力表!$E$6)+1&amp;"01",YEAR([1]入力表!$E$6)&amp;TEXT(MONTH([1]入力表!$E$6)+1,"00"))&gt;YEAR($D62)&amp;TEXT(MONTH($D62),"00"),COUNTIF(BC66:CG66,"○"),"")</f>
        <v>8</v>
      </c>
      <c r="CV63" s="34" t="str">
        <f t="shared" si="85"/>
        <v>対象期間</v>
      </c>
      <c r="CX63" s="39" t="s">
        <v>18</v>
      </c>
      <c r="CY63" s="40">
        <f>DATE($M$7,CY62,1)</f>
        <v>45931</v>
      </c>
      <c r="CZ63" s="40">
        <f>CY63+1</f>
        <v>45932</v>
      </c>
      <c r="DA63" s="40">
        <f t="shared" ref="DA63:EJ63" si="88">CZ63+1</f>
        <v>45933</v>
      </c>
      <c r="DB63" s="41">
        <f t="shared" si="88"/>
        <v>45934</v>
      </c>
      <c r="DC63" s="41">
        <f t="shared" si="88"/>
        <v>45935</v>
      </c>
      <c r="DD63" s="41">
        <f t="shared" si="88"/>
        <v>45936</v>
      </c>
      <c r="DE63" s="41">
        <f t="shared" si="88"/>
        <v>45937</v>
      </c>
      <c r="DF63" s="41">
        <f t="shared" si="88"/>
        <v>45938</v>
      </c>
      <c r="DG63" s="41">
        <f t="shared" si="88"/>
        <v>45939</v>
      </c>
      <c r="DH63" s="41">
        <f t="shared" si="88"/>
        <v>45940</v>
      </c>
      <c r="DI63" s="41">
        <f t="shared" si="88"/>
        <v>45941</v>
      </c>
      <c r="DJ63" s="41">
        <f t="shared" si="88"/>
        <v>45942</v>
      </c>
      <c r="DK63" s="41">
        <f t="shared" si="88"/>
        <v>45943</v>
      </c>
      <c r="DL63" s="41">
        <f t="shared" si="88"/>
        <v>45944</v>
      </c>
      <c r="DM63" s="41">
        <f t="shared" si="88"/>
        <v>45945</v>
      </c>
      <c r="DN63" s="41">
        <f t="shared" si="88"/>
        <v>45946</v>
      </c>
      <c r="DO63" s="41">
        <f t="shared" si="88"/>
        <v>45947</v>
      </c>
      <c r="DP63" s="41">
        <f t="shared" si="88"/>
        <v>45948</v>
      </c>
      <c r="DQ63" s="41">
        <f t="shared" si="88"/>
        <v>45949</v>
      </c>
      <c r="DR63" s="41">
        <f t="shared" si="88"/>
        <v>45950</v>
      </c>
      <c r="DS63" s="41">
        <f t="shared" si="88"/>
        <v>45951</v>
      </c>
      <c r="DT63" s="41">
        <f t="shared" si="88"/>
        <v>45952</v>
      </c>
      <c r="DU63" s="41">
        <f t="shared" si="88"/>
        <v>45953</v>
      </c>
      <c r="DV63" s="41">
        <f t="shared" si="88"/>
        <v>45954</v>
      </c>
      <c r="DW63" s="41">
        <f t="shared" si="88"/>
        <v>45955</v>
      </c>
      <c r="DX63" s="41">
        <f t="shared" si="88"/>
        <v>45956</v>
      </c>
      <c r="DY63" s="41">
        <f t="shared" si="88"/>
        <v>45957</v>
      </c>
      <c r="DZ63" s="41">
        <f t="shared" si="88"/>
        <v>45958</v>
      </c>
      <c r="EA63" s="41">
        <f t="shared" si="88"/>
        <v>45959</v>
      </c>
      <c r="EB63" s="41">
        <f t="shared" si="88"/>
        <v>45960</v>
      </c>
      <c r="EC63" s="84">
        <f t="shared" si="88"/>
        <v>45961</v>
      </c>
      <c r="ED63" s="42">
        <f t="shared" si="88"/>
        <v>45962</v>
      </c>
      <c r="EE63" s="42">
        <f t="shared" si="88"/>
        <v>45963</v>
      </c>
      <c r="EF63" s="42">
        <f t="shared" si="88"/>
        <v>45964</v>
      </c>
      <c r="EG63" s="42">
        <f t="shared" si="88"/>
        <v>45965</v>
      </c>
      <c r="EH63" s="42">
        <f t="shared" si="88"/>
        <v>45966</v>
      </c>
      <c r="EI63" s="42">
        <f t="shared" si="88"/>
        <v>45967</v>
      </c>
      <c r="EJ63" s="42">
        <f t="shared" si="88"/>
        <v>45968</v>
      </c>
      <c r="EK63" s="151"/>
      <c r="EL63" s="154"/>
      <c r="EN63" s="144"/>
      <c r="EO63" s="37" t="s">
        <v>19</v>
      </c>
      <c r="EP63" s="43">
        <f>IF(IF(MONTH([1]入力表!$E$6)=12,YEAR([1]入力表!$E$6)+1&amp;"01",YEAR([1]入力表!$E$6)&amp;TEXT(MONTH([1]入力表!$E$6)+1,"00"))&gt;YEAR($D62)&amp;TEXT(MONTH($D62),"00"),COUNTIF(CY66:EC66,"○"),"")</f>
        <v>8</v>
      </c>
      <c r="ER63" s="1"/>
      <c r="ES63" s="1"/>
      <c r="ET63" s="1"/>
      <c r="EU63" s="1"/>
      <c r="EV63" s="1"/>
      <c r="EW63" s="1"/>
    </row>
    <row r="64" spans="1:153" ht="19.5" thickBot="1">
      <c r="A64" s="34" t="str">
        <f t="shared" si="84"/>
        <v>対象期間</v>
      </c>
      <c r="C64" s="39" t="s">
        <v>20</v>
      </c>
      <c r="D64" s="46" t="str">
        <f>TEXT(WEEKDAY(+D63),"aaa")</f>
        <v>水</v>
      </c>
      <c r="E64" s="46" t="str">
        <f>TEXT(WEEKDAY(+E63),"aaa")</f>
        <v>木</v>
      </c>
      <c r="F64" s="46" t="str">
        <f t="shared" ref="F64:AE64" si="89">TEXT(WEEKDAY(+F63),"aaa")</f>
        <v>金</v>
      </c>
      <c r="G64" s="47" t="str">
        <f t="shared" si="89"/>
        <v>土</v>
      </c>
      <c r="H64" s="47" t="str">
        <f t="shared" si="89"/>
        <v>日</v>
      </c>
      <c r="I64" s="47" t="str">
        <f t="shared" si="89"/>
        <v>月</v>
      </c>
      <c r="J64" s="47" t="str">
        <f t="shared" si="89"/>
        <v>火</v>
      </c>
      <c r="K64" s="47" t="str">
        <f t="shared" si="89"/>
        <v>水</v>
      </c>
      <c r="L64" s="47" t="str">
        <f t="shared" si="89"/>
        <v>木</v>
      </c>
      <c r="M64" s="47" t="str">
        <f t="shared" si="89"/>
        <v>金</v>
      </c>
      <c r="N64" s="47" t="str">
        <f t="shared" si="89"/>
        <v>土</v>
      </c>
      <c r="O64" s="47" t="str">
        <f t="shared" si="89"/>
        <v>日</v>
      </c>
      <c r="P64" s="47" t="str">
        <f t="shared" si="89"/>
        <v>月</v>
      </c>
      <c r="Q64" s="47" t="str">
        <f t="shared" si="89"/>
        <v>火</v>
      </c>
      <c r="R64" s="47" t="str">
        <f t="shared" si="89"/>
        <v>水</v>
      </c>
      <c r="S64" s="47" t="str">
        <f t="shared" si="89"/>
        <v>木</v>
      </c>
      <c r="T64" s="47" t="str">
        <f t="shared" si="89"/>
        <v>金</v>
      </c>
      <c r="U64" s="47" t="str">
        <f t="shared" si="89"/>
        <v>土</v>
      </c>
      <c r="V64" s="47" t="str">
        <f t="shared" si="89"/>
        <v>日</v>
      </c>
      <c r="W64" s="47" t="str">
        <f t="shared" si="89"/>
        <v>月</v>
      </c>
      <c r="X64" s="47" t="str">
        <f t="shared" si="89"/>
        <v>火</v>
      </c>
      <c r="Y64" s="47" t="str">
        <f t="shared" si="89"/>
        <v>水</v>
      </c>
      <c r="Z64" s="47" t="str">
        <f t="shared" si="89"/>
        <v>木</v>
      </c>
      <c r="AA64" s="47" t="str">
        <f t="shared" si="89"/>
        <v>金</v>
      </c>
      <c r="AB64" s="47" t="str">
        <f t="shared" si="89"/>
        <v>土</v>
      </c>
      <c r="AC64" s="47" t="str">
        <f t="shared" si="89"/>
        <v>日</v>
      </c>
      <c r="AD64" s="47" t="str">
        <f t="shared" si="89"/>
        <v>月</v>
      </c>
      <c r="AE64" s="47" t="str">
        <f t="shared" si="89"/>
        <v>火</v>
      </c>
      <c r="AF64" s="47" t="str">
        <f>IF(AF63="／","／",TEXT(WEEKDAY(+AF63),"aaa"))</f>
        <v>水</v>
      </c>
      <c r="AG64" s="47" t="str">
        <f t="shared" ref="AG64:AO64" si="90">IF(AG63="／","／",TEXT(WEEKDAY(+AG63),"aaa"))</f>
        <v>木</v>
      </c>
      <c r="AH64" s="85" t="str">
        <f t="shared" si="90"/>
        <v>金</v>
      </c>
      <c r="AI64" s="49" t="str">
        <f t="shared" si="90"/>
        <v>土</v>
      </c>
      <c r="AJ64" s="49" t="str">
        <f t="shared" si="90"/>
        <v>日</v>
      </c>
      <c r="AK64" s="49" t="str">
        <f t="shared" si="90"/>
        <v>月</v>
      </c>
      <c r="AL64" s="49" t="str">
        <f t="shared" si="90"/>
        <v>火</v>
      </c>
      <c r="AM64" s="49" t="str">
        <f t="shared" si="90"/>
        <v>水</v>
      </c>
      <c r="AN64" s="49" t="str">
        <f t="shared" si="90"/>
        <v>木</v>
      </c>
      <c r="AO64" s="49" t="str">
        <f t="shared" si="90"/>
        <v>金</v>
      </c>
      <c r="AP64" s="151"/>
      <c r="AQ64" s="154"/>
      <c r="AS64" s="144"/>
      <c r="AT64" s="37" t="s">
        <v>21</v>
      </c>
      <c r="AU64" s="50">
        <f>IFERROR(+AU63/AU62,"")</f>
        <v>0</v>
      </c>
      <c r="AV64" s="51" t="str">
        <f>IF(AU64="","",IF(AU64&gt;=0.285,"4週8休以上",IF(AU64&gt;=0.25,"4週7休以上4週8休未満",IF(AU64&gt;=0.214,"4週6休以上4週7休未満",IF(0.214&gt;AU64,"4週6休未満")))))</f>
        <v>4週6休未満</v>
      </c>
      <c r="AX64" s="1"/>
      <c r="AY64" s="1"/>
      <c r="AZ64" s="1"/>
      <c r="BB64" s="39" t="s">
        <v>20</v>
      </c>
      <c r="BC64" s="46" t="str">
        <f>TEXT(WEEKDAY(+BC63),"aaa")</f>
        <v>水</v>
      </c>
      <c r="BD64" s="46" t="str">
        <f>TEXT(WEEKDAY(+BD63),"aaa")</f>
        <v>木</v>
      </c>
      <c r="BE64" s="46" t="str">
        <f t="shared" ref="BE64:CD64" si="91">TEXT(WEEKDAY(+BE63),"aaa")</f>
        <v>金</v>
      </c>
      <c r="BF64" s="47" t="str">
        <f t="shared" si="91"/>
        <v>土</v>
      </c>
      <c r="BG64" s="47" t="str">
        <f t="shared" si="91"/>
        <v>日</v>
      </c>
      <c r="BH64" s="47" t="str">
        <f t="shared" si="91"/>
        <v>月</v>
      </c>
      <c r="BI64" s="47" t="str">
        <f t="shared" si="91"/>
        <v>火</v>
      </c>
      <c r="BJ64" s="47" t="str">
        <f t="shared" si="91"/>
        <v>水</v>
      </c>
      <c r="BK64" s="47" t="str">
        <f t="shared" si="91"/>
        <v>木</v>
      </c>
      <c r="BL64" s="47" t="str">
        <f t="shared" si="91"/>
        <v>金</v>
      </c>
      <c r="BM64" s="47" t="str">
        <f t="shared" si="91"/>
        <v>土</v>
      </c>
      <c r="BN64" s="47" t="str">
        <f t="shared" si="91"/>
        <v>日</v>
      </c>
      <c r="BO64" s="47" t="str">
        <f t="shared" si="91"/>
        <v>月</v>
      </c>
      <c r="BP64" s="47" t="str">
        <f t="shared" si="91"/>
        <v>火</v>
      </c>
      <c r="BQ64" s="47" t="str">
        <f t="shared" si="91"/>
        <v>水</v>
      </c>
      <c r="BR64" s="47" t="str">
        <f t="shared" si="91"/>
        <v>木</v>
      </c>
      <c r="BS64" s="47" t="str">
        <f t="shared" si="91"/>
        <v>金</v>
      </c>
      <c r="BT64" s="47" t="str">
        <f t="shared" si="91"/>
        <v>土</v>
      </c>
      <c r="BU64" s="47" t="str">
        <f t="shared" si="91"/>
        <v>日</v>
      </c>
      <c r="BV64" s="47" t="str">
        <f t="shared" si="91"/>
        <v>月</v>
      </c>
      <c r="BW64" s="47" t="str">
        <f t="shared" si="91"/>
        <v>火</v>
      </c>
      <c r="BX64" s="47" t="str">
        <f t="shared" si="91"/>
        <v>水</v>
      </c>
      <c r="BY64" s="47" t="str">
        <f t="shared" si="91"/>
        <v>木</v>
      </c>
      <c r="BZ64" s="47" t="str">
        <f t="shared" si="91"/>
        <v>金</v>
      </c>
      <c r="CA64" s="47" t="str">
        <f t="shared" si="91"/>
        <v>土</v>
      </c>
      <c r="CB64" s="47" t="str">
        <f t="shared" si="91"/>
        <v>日</v>
      </c>
      <c r="CC64" s="47" t="str">
        <f t="shared" si="91"/>
        <v>月</v>
      </c>
      <c r="CD64" s="47" t="str">
        <f t="shared" si="91"/>
        <v>火</v>
      </c>
      <c r="CE64" s="47" t="str">
        <f>IF(CE63="／","／",TEXT(WEEKDAY(+CE63),"aaa"))</f>
        <v>水</v>
      </c>
      <c r="CF64" s="47" t="str">
        <f t="shared" ref="CF64:CN64" si="92">IF(CF63="／","／",TEXT(WEEKDAY(+CF63),"aaa"))</f>
        <v>木</v>
      </c>
      <c r="CG64" s="85" t="str">
        <f t="shared" si="92"/>
        <v>金</v>
      </c>
      <c r="CH64" s="49" t="str">
        <f t="shared" si="92"/>
        <v>土</v>
      </c>
      <c r="CI64" s="49" t="str">
        <f t="shared" si="92"/>
        <v>日</v>
      </c>
      <c r="CJ64" s="49" t="str">
        <f t="shared" si="92"/>
        <v>月</v>
      </c>
      <c r="CK64" s="49" t="str">
        <f t="shared" si="92"/>
        <v>火</v>
      </c>
      <c r="CL64" s="49" t="str">
        <f t="shared" si="92"/>
        <v>水</v>
      </c>
      <c r="CM64" s="49" t="str">
        <f t="shared" si="92"/>
        <v>木</v>
      </c>
      <c r="CN64" s="49" t="str">
        <f t="shared" si="92"/>
        <v>金</v>
      </c>
      <c r="CO64" s="151"/>
      <c r="CP64" s="154"/>
      <c r="CR64" s="144"/>
      <c r="CS64" s="37" t="s">
        <v>21</v>
      </c>
      <c r="CT64" s="50">
        <f>IFERROR(+CT63/CT62,"")</f>
        <v>0.25806451612903225</v>
      </c>
      <c r="CU64" s="51" t="str">
        <f>IF(CT64="","",IF(CT64&gt;=0.285,"4週8休以上",IF(CT64&gt;=0.25,"4週7休以上4週8休未満",IF(CT64&gt;=0.214,"4週6休以上4週7休未満",IF(0.214&gt;CT64,"4週6休未満")))))</f>
        <v>4週7休以上4週8休未満</v>
      </c>
      <c r="CV64" s="34" t="str">
        <f t="shared" si="85"/>
        <v>対象期間</v>
      </c>
      <c r="CX64" s="39" t="s">
        <v>20</v>
      </c>
      <c r="CY64" s="46" t="str">
        <f>TEXT(WEEKDAY(+CY63),"aaa")</f>
        <v>水</v>
      </c>
      <c r="CZ64" s="46" t="str">
        <f>TEXT(WEEKDAY(+CZ63),"aaa")</f>
        <v>木</v>
      </c>
      <c r="DA64" s="46" t="str">
        <f t="shared" ref="DA64:DZ64" si="93">TEXT(WEEKDAY(+DA63),"aaa")</f>
        <v>金</v>
      </c>
      <c r="DB64" s="47" t="str">
        <f t="shared" si="93"/>
        <v>土</v>
      </c>
      <c r="DC64" s="47" t="str">
        <f t="shared" si="93"/>
        <v>日</v>
      </c>
      <c r="DD64" s="47" t="str">
        <f t="shared" si="93"/>
        <v>月</v>
      </c>
      <c r="DE64" s="47" t="str">
        <f t="shared" si="93"/>
        <v>火</v>
      </c>
      <c r="DF64" s="47" t="str">
        <f t="shared" si="93"/>
        <v>水</v>
      </c>
      <c r="DG64" s="47" t="str">
        <f t="shared" si="93"/>
        <v>木</v>
      </c>
      <c r="DH64" s="47" t="str">
        <f t="shared" si="93"/>
        <v>金</v>
      </c>
      <c r="DI64" s="47" t="str">
        <f t="shared" si="93"/>
        <v>土</v>
      </c>
      <c r="DJ64" s="47" t="str">
        <f t="shared" si="93"/>
        <v>日</v>
      </c>
      <c r="DK64" s="47" t="str">
        <f t="shared" si="93"/>
        <v>月</v>
      </c>
      <c r="DL64" s="47" t="str">
        <f t="shared" si="93"/>
        <v>火</v>
      </c>
      <c r="DM64" s="47" t="str">
        <f t="shared" si="93"/>
        <v>水</v>
      </c>
      <c r="DN64" s="47" t="str">
        <f t="shared" si="93"/>
        <v>木</v>
      </c>
      <c r="DO64" s="47" t="str">
        <f t="shared" si="93"/>
        <v>金</v>
      </c>
      <c r="DP64" s="47" t="str">
        <f t="shared" si="93"/>
        <v>土</v>
      </c>
      <c r="DQ64" s="47" t="str">
        <f t="shared" si="93"/>
        <v>日</v>
      </c>
      <c r="DR64" s="47" t="str">
        <f t="shared" si="93"/>
        <v>月</v>
      </c>
      <c r="DS64" s="47" t="str">
        <f t="shared" si="93"/>
        <v>火</v>
      </c>
      <c r="DT64" s="47" t="str">
        <f t="shared" si="93"/>
        <v>水</v>
      </c>
      <c r="DU64" s="47" t="str">
        <f t="shared" si="93"/>
        <v>木</v>
      </c>
      <c r="DV64" s="47" t="str">
        <f t="shared" si="93"/>
        <v>金</v>
      </c>
      <c r="DW64" s="47" t="str">
        <f t="shared" si="93"/>
        <v>土</v>
      </c>
      <c r="DX64" s="47" t="str">
        <f t="shared" si="93"/>
        <v>日</v>
      </c>
      <c r="DY64" s="47" t="str">
        <f t="shared" si="93"/>
        <v>月</v>
      </c>
      <c r="DZ64" s="47" t="str">
        <f t="shared" si="93"/>
        <v>火</v>
      </c>
      <c r="EA64" s="47" t="str">
        <f>IF(EA63="／","／",TEXT(WEEKDAY(+EA63),"aaa"))</f>
        <v>水</v>
      </c>
      <c r="EB64" s="47" t="str">
        <f t="shared" ref="EB64:EJ64" si="94">IF(EB63="／","／",TEXT(WEEKDAY(+EB63),"aaa"))</f>
        <v>木</v>
      </c>
      <c r="EC64" s="85" t="str">
        <f t="shared" si="94"/>
        <v>金</v>
      </c>
      <c r="ED64" s="49" t="str">
        <f t="shared" si="94"/>
        <v>土</v>
      </c>
      <c r="EE64" s="49" t="str">
        <f t="shared" si="94"/>
        <v>日</v>
      </c>
      <c r="EF64" s="49" t="str">
        <f t="shared" si="94"/>
        <v>月</v>
      </c>
      <c r="EG64" s="49" t="str">
        <f t="shared" si="94"/>
        <v>火</v>
      </c>
      <c r="EH64" s="49" t="str">
        <f t="shared" si="94"/>
        <v>水</v>
      </c>
      <c r="EI64" s="49" t="str">
        <f t="shared" si="94"/>
        <v>木</v>
      </c>
      <c r="EJ64" s="49" t="str">
        <f t="shared" si="94"/>
        <v>金</v>
      </c>
      <c r="EK64" s="151"/>
      <c r="EL64" s="154"/>
      <c r="EN64" s="144"/>
      <c r="EO64" s="37" t="s">
        <v>21</v>
      </c>
      <c r="EP64" s="50">
        <f>IFERROR(+EP63/EP62,"")</f>
        <v>0.25806451612903225</v>
      </c>
      <c r="EQ64" s="51" t="str">
        <f>IF(EP64="","",IF(EP64&gt;=0.285,"4週8休以上",IF(EP64&gt;=0.25,"4週7休以上4週8休未満",IF(EP64&gt;=0.214,"4週6休以上4週7休未満",IF(0.214&gt;EP64,"4週6休未満")))))</f>
        <v>4週7休以上4週8休未満</v>
      </c>
      <c r="ER64" s="1"/>
      <c r="ES64" s="1"/>
      <c r="ET64" s="1"/>
      <c r="EU64" s="1"/>
      <c r="EV64" s="1"/>
      <c r="EW64" s="1"/>
    </row>
    <row r="65" spans="1:153" s="53" customFormat="1" ht="60" customHeight="1">
      <c r="A65" s="34" t="str">
        <f t="shared" si="84"/>
        <v>対象期間</v>
      </c>
      <c r="C65" s="54" t="s">
        <v>22</v>
      </c>
      <c r="D65" s="56"/>
      <c r="E65" s="56"/>
      <c r="F65" s="56"/>
      <c r="G65" s="56"/>
      <c r="H65" s="56"/>
      <c r="I65" s="56"/>
      <c r="J65" s="56"/>
      <c r="K65" s="56"/>
      <c r="L65" s="57"/>
      <c r="M65" s="56"/>
      <c r="N65" s="56"/>
      <c r="O65" s="58"/>
      <c r="P65" s="56"/>
      <c r="Q65" s="56"/>
      <c r="R65" s="56"/>
      <c r="S65" s="56"/>
      <c r="T65" s="56"/>
      <c r="U65" s="56"/>
      <c r="V65" s="56"/>
      <c r="W65" s="56"/>
      <c r="X65" s="56"/>
      <c r="Y65" s="56"/>
      <c r="Z65" s="56"/>
      <c r="AA65" s="56"/>
      <c r="AB65" s="56"/>
      <c r="AC65" s="56"/>
      <c r="AD65" s="58"/>
      <c r="AE65" s="56"/>
      <c r="AF65" s="56"/>
      <c r="AG65" s="56"/>
      <c r="AH65" s="86"/>
      <c r="AI65" s="60"/>
      <c r="AJ65" s="60"/>
      <c r="AK65" s="60"/>
      <c r="AL65" s="60"/>
      <c r="AM65" s="60"/>
      <c r="AN65" s="60"/>
      <c r="AO65" s="60"/>
      <c r="AP65" s="152"/>
      <c r="AQ65" s="155"/>
      <c r="AS65" s="141" t="s">
        <v>23</v>
      </c>
      <c r="AT65" s="87" t="s">
        <v>17</v>
      </c>
      <c r="AU65" s="62">
        <f>IF(IF(MONTH([1]入力表!$E$6)=12,YEAR([1]入力表!$E$6)+1&amp;"01",YEAR([1]入力表!$E$6)&amp;TEXT(MONTH([1]入力表!$E$6)+1,"00"))&gt;YEAR($D62)&amp;TEXT(MONTH($D62),"00"),COUNTIF(D67:AH67,"")+COUNTIF(D67:AH67,"●"),"")</f>
        <v>31</v>
      </c>
      <c r="AV65" s="63"/>
      <c r="AX65" s="64"/>
      <c r="AY65" s="64"/>
      <c r="AZ65" s="64"/>
      <c r="BB65" s="54" t="s">
        <v>22</v>
      </c>
      <c r="BC65" s="56"/>
      <c r="BD65" s="56"/>
      <c r="BE65" s="56"/>
      <c r="BF65" s="56"/>
      <c r="BG65" s="56"/>
      <c r="BH65" s="56"/>
      <c r="BI65" s="56"/>
      <c r="BJ65" s="56"/>
      <c r="BK65" s="57"/>
      <c r="BL65" s="56"/>
      <c r="BM65" s="56"/>
      <c r="BN65" s="58"/>
      <c r="BO65" s="56"/>
      <c r="BP65" s="56"/>
      <c r="BQ65" s="56"/>
      <c r="BR65" s="56"/>
      <c r="BS65" s="56"/>
      <c r="BT65" s="56"/>
      <c r="BU65" s="56"/>
      <c r="BV65" s="56"/>
      <c r="BW65" s="56"/>
      <c r="BX65" s="56"/>
      <c r="BY65" s="56"/>
      <c r="BZ65" s="56"/>
      <c r="CA65" s="56"/>
      <c r="CB65" s="56"/>
      <c r="CC65" s="58"/>
      <c r="CD65" s="56"/>
      <c r="CE65" s="56"/>
      <c r="CF65" s="56"/>
      <c r="CG65" s="86"/>
      <c r="CH65" s="60"/>
      <c r="CI65" s="60"/>
      <c r="CJ65" s="60"/>
      <c r="CK65" s="60"/>
      <c r="CL65" s="60"/>
      <c r="CM65" s="60"/>
      <c r="CN65" s="60"/>
      <c r="CO65" s="152"/>
      <c r="CP65" s="155"/>
      <c r="CR65" s="141" t="s">
        <v>23</v>
      </c>
      <c r="CS65" s="87" t="s">
        <v>17</v>
      </c>
      <c r="CT65" s="62">
        <f>IF(IF(MONTH([1]入力表!$E$6)=12,YEAR([1]入力表!$E$6)+1&amp;"01",YEAR([1]入力表!$E$6)&amp;TEXT(MONTH([1]入力表!$E$6)+1,"00"))&gt;YEAR($D62)&amp;TEXT(MONTH($D62),"00"),COUNTIF(BC67:CG67,"")+COUNTIF(BC67:CG67,"●"),"")</f>
        <v>31</v>
      </c>
      <c r="CU65" s="63"/>
      <c r="CV65" s="34" t="str">
        <f t="shared" si="85"/>
        <v>対象期間</v>
      </c>
      <c r="CX65" s="54" t="s">
        <v>22</v>
      </c>
      <c r="CY65" s="56"/>
      <c r="CZ65" s="56"/>
      <c r="DA65" s="56"/>
      <c r="DB65" s="56"/>
      <c r="DC65" s="56"/>
      <c r="DD65" s="56"/>
      <c r="DE65" s="56"/>
      <c r="DF65" s="56"/>
      <c r="DG65" s="57"/>
      <c r="DH65" s="56"/>
      <c r="DI65" s="56"/>
      <c r="DJ65" s="58"/>
      <c r="DK65" s="56"/>
      <c r="DL65" s="56"/>
      <c r="DM65" s="56"/>
      <c r="DN65" s="56"/>
      <c r="DO65" s="56"/>
      <c r="DP65" s="56"/>
      <c r="DQ65" s="56"/>
      <c r="DR65" s="56"/>
      <c r="DS65" s="56"/>
      <c r="DT65" s="56"/>
      <c r="DU65" s="56"/>
      <c r="DV65" s="56"/>
      <c r="DW65" s="56"/>
      <c r="DX65" s="56"/>
      <c r="DY65" s="58"/>
      <c r="DZ65" s="56"/>
      <c r="EA65" s="56"/>
      <c r="EB65" s="56"/>
      <c r="EC65" s="86"/>
      <c r="ED65" s="60"/>
      <c r="EE65" s="60"/>
      <c r="EF65" s="60"/>
      <c r="EG65" s="60"/>
      <c r="EH65" s="60"/>
      <c r="EI65" s="60"/>
      <c r="EJ65" s="60"/>
      <c r="EK65" s="152"/>
      <c r="EL65" s="155"/>
      <c r="EN65" s="141" t="s">
        <v>23</v>
      </c>
      <c r="EO65" s="87" t="s">
        <v>17</v>
      </c>
      <c r="EP65" s="62">
        <f>IF(IF(MONTH([1]入力表!$E$6)=12,YEAR([1]入力表!$E$6)+1&amp;"01",YEAR([1]入力表!$E$6)&amp;TEXT(MONTH([1]入力表!$E$6)+1,"00"))&gt;YEAR($D62)&amp;TEXT(MONTH($D62),"00"),COUNTIF(CY67:EC67,"")+COUNTIF(CY67:EC67,"●"),"")</f>
        <v>31</v>
      </c>
      <c r="EQ65" s="63"/>
      <c r="ER65" s="64"/>
      <c r="ES65" s="64"/>
      <c r="ET65" s="64"/>
      <c r="EU65" s="64"/>
      <c r="EV65" s="64"/>
      <c r="EW65" s="64"/>
    </row>
    <row r="66" spans="1:153" s="28" customFormat="1" ht="19.5" thickBot="1">
      <c r="A66" s="34" t="str">
        <f t="shared" si="84"/>
        <v>対象期間</v>
      </c>
      <c r="C66" s="39" t="s">
        <v>16</v>
      </c>
      <c r="D66" s="47"/>
      <c r="E66" s="47"/>
      <c r="F66" s="47"/>
      <c r="G66" s="47"/>
      <c r="H66" s="47"/>
      <c r="I66" s="47"/>
      <c r="J66" s="47"/>
      <c r="K66" s="47"/>
      <c r="L66" s="47"/>
      <c r="M66" s="47"/>
      <c r="N66" s="47"/>
      <c r="O66" s="47"/>
      <c r="P66" s="47"/>
      <c r="Q66" s="47"/>
      <c r="R66" s="47"/>
      <c r="S66" s="47"/>
      <c r="T66" s="47"/>
      <c r="U66" s="47"/>
      <c r="V66" s="47"/>
      <c r="W66" s="47"/>
      <c r="X66" s="47"/>
      <c r="Y66" s="47"/>
      <c r="Z66" s="47"/>
      <c r="AA66" s="47"/>
      <c r="AB66" s="47"/>
      <c r="AC66" s="47"/>
      <c r="AD66" s="47"/>
      <c r="AE66" s="47"/>
      <c r="AF66" s="47"/>
      <c r="AG66" s="47"/>
      <c r="AH66" s="85"/>
      <c r="AI66" s="49"/>
      <c r="AJ66" s="49"/>
      <c r="AK66" s="49"/>
      <c r="AL66" s="49"/>
      <c r="AM66" s="49"/>
      <c r="AN66" s="49"/>
      <c r="AO66" s="49"/>
      <c r="AP66" s="69">
        <f>COUNTIF(D66:AH66,"○")</f>
        <v>0</v>
      </c>
      <c r="AQ66" s="66">
        <f>+AP66+AQ58</f>
        <v>0</v>
      </c>
      <c r="AS66" s="142"/>
      <c r="AT66" s="37" t="s">
        <v>19</v>
      </c>
      <c r="AU66" s="43">
        <f>IF(IF(MONTH([1]入力表!$E$6)=12,YEAR([1]入力表!$E$6)+1&amp;"01",YEAR([1]入力表!$E$6)&amp;TEXT(MONTH([1]入力表!$E$6)+1,"00"))&gt;YEAR($D62)&amp;TEXT(MONTH($D62),"00"),COUNTIF(D67:AH67,"●"),"")</f>
        <v>0</v>
      </c>
      <c r="AX66" s="68"/>
      <c r="AY66" s="68"/>
      <c r="AZ66" s="68"/>
      <c r="BB66" s="39" t="s">
        <v>16</v>
      </c>
      <c r="BC66" s="47"/>
      <c r="BD66" s="47"/>
      <c r="BE66" s="47"/>
      <c r="BF66" s="47" t="s">
        <v>28</v>
      </c>
      <c r="BG66" s="47" t="s">
        <v>28</v>
      </c>
      <c r="BH66" s="47"/>
      <c r="BI66" s="47"/>
      <c r="BJ66" s="47"/>
      <c r="BK66" s="47"/>
      <c r="BL66" s="47"/>
      <c r="BM66" s="47" t="s">
        <v>28</v>
      </c>
      <c r="BN66" s="47" t="s">
        <v>28</v>
      </c>
      <c r="BO66" s="47"/>
      <c r="BP66" s="47"/>
      <c r="BQ66" s="47"/>
      <c r="BR66" s="47"/>
      <c r="BS66" s="47"/>
      <c r="BT66" s="47" t="s">
        <v>28</v>
      </c>
      <c r="BU66" s="47" t="s">
        <v>28</v>
      </c>
      <c r="BV66" s="47"/>
      <c r="BW66" s="47"/>
      <c r="BX66" s="47"/>
      <c r="BY66" s="47"/>
      <c r="BZ66" s="47"/>
      <c r="CA66" s="47" t="s">
        <v>28</v>
      </c>
      <c r="CB66" s="47" t="s">
        <v>28</v>
      </c>
      <c r="CC66" s="47"/>
      <c r="CD66" s="47"/>
      <c r="CE66" s="47"/>
      <c r="CF66" s="47"/>
      <c r="CG66" s="85"/>
      <c r="CH66" s="49" t="s">
        <v>28</v>
      </c>
      <c r="CI66" s="49" t="s">
        <v>28</v>
      </c>
      <c r="CJ66" s="49"/>
      <c r="CK66" s="49"/>
      <c r="CL66" s="49"/>
      <c r="CM66" s="49"/>
      <c r="CN66" s="49"/>
      <c r="CO66" s="69">
        <f>COUNTIF(BC66:CG66,"○")</f>
        <v>8</v>
      </c>
      <c r="CP66" s="66">
        <f>+CO66+CP58</f>
        <v>48</v>
      </c>
      <c r="CR66" s="142"/>
      <c r="CS66" s="37" t="s">
        <v>19</v>
      </c>
      <c r="CT66" s="43">
        <f>IF(IF(MONTH([1]入力表!$E$6)=12,YEAR([1]入力表!$E$6)+1&amp;"01",YEAR([1]入力表!$E$6)&amp;TEXT(MONTH([1]入力表!$E$6)+1,"00"))&gt;YEAR($D62)&amp;TEXT(MONTH($D62),"00"),COUNTIF(BC67:CG67,"●"),"")</f>
        <v>0</v>
      </c>
      <c r="CV66" s="34" t="str">
        <f t="shared" si="85"/>
        <v>対象期間</v>
      </c>
      <c r="CX66" s="39" t="s">
        <v>16</v>
      </c>
      <c r="CY66" s="47"/>
      <c r="CZ66" s="47"/>
      <c r="DA66" s="47"/>
      <c r="DB66" s="47" t="s">
        <v>28</v>
      </c>
      <c r="DC66" s="47" t="s">
        <v>28</v>
      </c>
      <c r="DD66" s="47"/>
      <c r="DE66" s="47"/>
      <c r="DF66" s="47"/>
      <c r="DG66" s="47"/>
      <c r="DH66" s="47"/>
      <c r="DI66" s="47" t="s">
        <v>28</v>
      </c>
      <c r="DJ66" s="47" t="s">
        <v>28</v>
      </c>
      <c r="DK66" s="47"/>
      <c r="DL66" s="47"/>
      <c r="DM66" s="47"/>
      <c r="DN66" s="47"/>
      <c r="DO66" s="47"/>
      <c r="DP66" s="47" t="s">
        <v>28</v>
      </c>
      <c r="DQ66" s="47" t="s">
        <v>28</v>
      </c>
      <c r="DR66" s="47"/>
      <c r="DS66" s="47"/>
      <c r="DT66" s="47"/>
      <c r="DU66" s="47"/>
      <c r="DV66" s="47"/>
      <c r="DW66" s="47" t="s">
        <v>28</v>
      </c>
      <c r="DX66" s="47" t="s">
        <v>28</v>
      </c>
      <c r="DY66" s="47"/>
      <c r="DZ66" s="47"/>
      <c r="EA66" s="47"/>
      <c r="EB66" s="47"/>
      <c r="EC66" s="85"/>
      <c r="ED66" s="49" t="s">
        <v>28</v>
      </c>
      <c r="EE66" s="49" t="s">
        <v>28</v>
      </c>
      <c r="EF66" s="49"/>
      <c r="EG66" s="49"/>
      <c r="EH66" s="49"/>
      <c r="EI66" s="49"/>
      <c r="EJ66" s="49"/>
      <c r="EK66" s="69">
        <f>COUNTIF(CY66:EC66,"○")</f>
        <v>8</v>
      </c>
      <c r="EL66" s="66">
        <f>+EK66+EL58</f>
        <v>48</v>
      </c>
      <c r="EN66" s="142"/>
      <c r="EO66" s="37" t="s">
        <v>19</v>
      </c>
      <c r="EP66" s="43">
        <f>IF(IF(MONTH([1]入力表!$E$6)=12,YEAR([1]入力表!$E$6)+1&amp;"01",YEAR([1]入力表!$E$6)&amp;TEXT(MONTH([1]入力表!$E$6)+1,"00"))&gt;YEAR($D62)&amp;TEXT(MONTH($D62),"00"),COUNTIF(CY67:EC67,"●"),"")</f>
        <v>8</v>
      </c>
      <c r="ER66" s="68"/>
      <c r="ES66" s="68"/>
      <c r="ET66" s="68"/>
      <c r="EU66" s="68"/>
      <c r="EV66" s="68"/>
      <c r="EW66" s="68"/>
    </row>
    <row r="67" spans="1:153" s="28" customFormat="1" ht="19.5" thickBot="1">
      <c r="A67" s="34" t="str">
        <f t="shared" si="84"/>
        <v>対象期間</v>
      </c>
      <c r="C67" s="70" t="s">
        <v>23</v>
      </c>
      <c r="D67" s="71"/>
      <c r="E67" s="71"/>
      <c r="F67" s="71"/>
      <c r="G67" s="71"/>
      <c r="H67" s="71"/>
      <c r="I67" s="71"/>
      <c r="J67" s="71"/>
      <c r="K67" s="71"/>
      <c r="L67" s="71"/>
      <c r="M67" s="71"/>
      <c r="N67" s="71"/>
      <c r="O67" s="71"/>
      <c r="P67" s="71"/>
      <c r="Q67" s="71"/>
      <c r="R67" s="71"/>
      <c r="S67" s="71"/>
      <c r="T67" s="71"/>
      <c r="U67" s="71"/>
      <c r="V67" s="71"/>
      <c r="W67" s="71"/>
      <c r="X67" s="71"/>
      <c r="Y67" s="71"/>
      <c r="Z67" s="71"/>
      <c r="AA67" s="71"/>
      <c r="AB67" s="71"/>
      <c r="AC67" s="71"/>
      <c r="AD67" s="71"/>
      <c r="AE67" s="71"/>
      <c r="AF67" s="71"/>
      <c r="AG67" s="71"/>
      <c r="AH67" s="93"/>
      <c r="AI67" s="73"/>
      <c r="AJ67" s="73"/>
      <c r="AK67" s="73"/>
      <c r="AL67" s="73"/>
      <c r="AM67" s="73"/>
      <c r="AN67" s="73"/>
      <c r="AO67" s="73"/>
      <c r="AP67" s="76">
        <f>COUNTIF(D67:AH67,"●")</f>
        <v>0</v>
      </c>
      <c r="AQ67" s="75">
        <f>+AP67+AQ59</f>
        <v>0</v>
      </c>
      <c r="AS67" s="142"/>
      <c r="AT67" s="37" t="s">
        <v>21</v>
      </c>
      <c r="AU67" s="50">
        <f>IFERROR(+AU66/AU65,"")</f>
        <v>0</v>
      </c>
      <c r="AV67" s="51" t="str">
        <f>IF(AU67="","",IF(AU67&gt;=0.285,"4週8休以上",IF(AU67&gt;=0.25,"4週7休以上4週8休未満",IF(AU67&gt;=0.214,"4週6休以上4週7休未満",IF(0.214&gt;AU67,"4週6休未満")))))</f>
        <v>4週6休未満</v>
      </c>
      <c r="AX67" s="68"/>
      <c r="AY67" s="68"/>
      <c r="AZ67" s="68"/>
      <c r="BB67" s="70" t="s">
        <v>23</v>
      </c>
      <c r="BC67" s="71"/>
      <c r="BD67" s="71"/>
      <c r="BE67" s="71"/>
      <c r="BF67" s="71"/>
      <c r="BG67" s="71"/>
      <c r="BH67" s="71"/>
      <c r="BI67" s="71"/>
      <c r="BJ67" s="71"/>
      <c r="BK67" s="71"/>
      <c r="BL67" s="71"/>
      <c r="BM67" s="71"/>
      <c r="BN67" s="71"/>
      <c r="BO67" s="71"/>
      <c r="BP67" s="71"/>
      <c r="BQ67" s="71"/>
      <c r="BR67" s="71"/>
      <c r="BS67" s="71"/>
      <c r="BT67" s="71"/>
      <c r="BU67" s="71"/>
      <c r="BV67" s="71"/>
      <c r="BW67" s="71"/>
      <c r="BX67" s="71"/>
      <c r="BY67" s="71"/>
      <c r="BZ67" s="71"/>
      <c r="CA67" s="71"/>
      <c r="CB67" s="71"/>
      <c r="CC67" s="71"/>
      <c r="CD67" s="71"/>
      <c r="CE67" s="71"/>
      <c r="CF67" s="71"/>
      <c r="CG67" s="93"/>
      <c r="CH67" s="73"/>
      <c r="CI67" s="73"/>
      <c r="CJ67" s="73"/>
      <c r="CK67" s="73"/>
      <c r="CL67" s="73"/>
      <c r="CM67" s="73"/>
      <c r="CN67" s="73"/>
      <c r="CO67" s="76">
        <f>COUNTIF(BC67:CG67,"●")</f>
        <v>0</v>
      </c>
      <c r="CP67" s="75">
        <f>+CO67+CP59</f>
        <v>0</v>
      </c>
      <c r="CR67" s="142"/>
      <c r="CS67" s="37" t="s">
        <v>21</v>
      </c>
      <c r="CT67" s="50">
        <f>IFERROR(+CT66/CT65,"")</f>
        <v>0</v>
      </c>
      <c r="CU67" s="51" t="str">
        <f>IF(CT67="","",IF(CT67&gt;=0.285,"4週8休以上",IF(CT67&gt;=0.25,"4週7休以上4週8休未満",IF(CT67&gt;=0.214,"4週6休以上4週7休未満",IF(0.214&gt;CT67,"4週6休未満")))))</f>
        <v>4週6休未満</v>
      </c>
      <c r="CV67" s="34" t="str">
        <f t="shared" si="85"/>
        <v>対象期間</v>
      </c>
      <c r="CX67" s="70" t="s">
        <v>23</v>
      </c>
      <c r="CY67" s="71"/>
      <c r="CZ67" s="71"/>
      <c r="DA67" s="71"/>
      <c r="DB67" s="71" t="s">
        <v>29</v>
      </c>
      <c r="DC67" s="71" t="s">
        <v>29</v>
      </c>
      <c r="DD67" s="71"/>
      <c r="DE67" s="71"/>
      <c r="DF67" s="71"/>
      <c r="DG67" s="71"/>
      <c r="DH67" s="71"/>
      <c r="DI67" s="71" t="s">
        <v>29</v>
      </c>
      <c r="DJ67" s="71" t="s">
        <v>29</v>
      </c>
      <c r="DK67" s="71"/>
      <c r="DL67" s="71"/>
      <c r="DM67" s="71"/>
      <c r="DN67" s="71"/>
      <c r="DO67" s="71"/>
      <c r="DP67" s="71" t="s">
        <v>29</v>
      </c>
      <c r="DQ67" s="71" t="s">
        <v>29</v>
      </c>
      <c r="DR67" s="71"/>
      <c r="DS67" s="71"/>
      <c r="DT67" s="71"/>
      <c r="DU67" s="71"/>
      <c r="DV67" s="71"/>
      <c r="DW67" s="71" t="s">
        <v>29</v>
      </c>
      <c r="DX67" s="71" t="s">
        <v>29</v>
      </c>
      <c r="DY67" s="71"/>
      <c r="DZ67" s="71"/>
      <c r="EA67" s="71"/>
      <c r="EB67" s="71"/>
      <c r="EC67" s="93"/>
      <c r="ED67" s="73" t="s">
        <v>29</v>
      </c>
      <c r="EE67" s="73" t="s">
        <v>29</v>
      </c>
      <c r="EF67" s="73"/>
      <c r="EG67" s="73"/>
      <c r="EH67" s="73"/>
      <c r="EI67" s="73"/>
      <c r="EJ67" s="73"/>
      <c r="EK67" s="76">
        <f>COUNTIF(CY67:EC67,"●")</f>
        <v>8</v>
      </c>
      <c r="EL67" s="75">
        <f>+EK67+EL59</f>
        <v>48</v>
      </c>
      <c r="EN67" s="142"/>
      <c r="EO67" s="37" t="s">
        <v>21</v>
      </c>
      <c r="EP67" s="50">
        <f>IFERROR(+EP66/EP65,"")</f>
        <v>0.25806451612903225</v>
      </c>
      <c r="EQ67" s="51" t="str">
        <f>IF(EP67="","",IF(EP67&gt;=0.285,"4週8休以上",IF(EP67&gt;=0.25,"4週7休以上4週8休未満",IF(EP67&gt;=0.214,"4週6休以上4週7休未満",IF(0.214&gt;EP67,"4週6休未満")))))</f>
        <v>4週7休以上4週8休未満</v>
      </c>
      <c r="ER67" s="68"/>
      <c r="ES67" s="68"/>
      <c r="ET67" s="68"/>
      <c r="EU67" s="68"/>
      <c r="EV67" s="68"/>
      <c r="EW67" s="68"/>
    </row>
    <row r="68" spans="1:153" s="28" customFormat="1" ht="19.5" thickBot="1">
      <c r="A68" s="34"/>
      <c r="C68" s="77" t="s">
        <v>25</v>
      </c>
      <c r="D68" s="137"/>
      <c r="E68" s="138"/>
      <c r="F68" s="138"/>
      <c r="G68" s="138"/>
      <c r="H68" s="139"/>
      <c r="I68" s="137" t="str">
        <f>IF(COUNTIF(I67:O67,"")&gt;=7,"",IF(COUNTIF(I67:O67,"●")&gt;=2,"OK","OUT"))</f>
        <v/>
      </c>
      <c r="J68" s="138"/>
      <c r="K68" s="138"/>
      <c r="L68" s="138"/>
      <c r="M68" s="138"/>
      <c r="N68" s="138"/>
      <c r="O68" s="139"/>
      <c r="P68" s="137" t="str">
        <f>IF(COUNTIF(P67:V67,"")&gt;=7,"",IF(COUNTIF(P67:V67,"●")&gt;=2,"OK","OUT"))</f>
        <v/>
      </c>
      <c r="Q68" s="138"/>
      <c r="R68" s="138"/>
      <c r="S68" s="138"/>
      <c r="T68" s="138"/>
      <c r="U68" s="138"/>
      <c r="V68" s="139"/>
      <c r="W68" s="137" t="str">
        <f>IF(COUNTIF(W67:AC67,"")&gt;=7,"",IF(COUNTIF(W67:AC67,"●")&gt;=2,"OK","OUT"))</f>
        <v/>
      </c>
      <c r="X68" s="138"/>
      <c r="Y68" s="138"/>
      <c r="Z68" s="138"/>
      <c r="AA68" s="138"/>
      <c r="AB68" s="138"/>
      <c r="AC68" s="139"/>
      <c r="AD68" s="137" t="str">
        <f>IF(COUNTIF(AD67:AJ67,"")&gt;=7,"",IF(COUNTIF(AD67:AJ67,"●")&gt;=2,"OK","OUT"))</f>
        <v/>
      </c>
      <c r="AE68" s="138"/>
      <c r="AF68" s="138"/>
      <c r="AG68" s="138"/>
      <c r="AH68" s="138"/>
      <c r="AI68" s="138"/>
      <c r="AJ68" s="139"/>
      <c r="AK68" s="137"/>
      <c r="AL68" s="138"/>
      <c r="AM68" s="138"/>
      <c r="AN68" s="138"/>
      <c r="AO68" s="138"/>
      <c r="AP68" s="83"/>
      <c r="AQ68" s="79"/>
      <c r="AS68" s="143"/>
      <c r="AT68" s="80" t="s">
        <v>26</v>
      </c>
      <c r="AU68" s="81" t="str">
        <f>IF(COUNTIF(D68:AO68,"OUT")&gt;=1,"OUT","OK")</f>
        <v>OK</v>
      </c>
      <c r="AV68" s="82"/>
      <c r="AX68" s="68"/>
      <c r="AY68" s="68"/>
      <c r="AZ68" s="68"/>
      <c r="BB68" s="77" t="s">
        <v>25</v>
      </c>
      <c r="BC68" s="137"/>
      <c r="BD68" s="138"/>
      <c r="BE68" s="138"/>
      <c r="BF68" s="138"/>
      <c r="BG68" s="139"/>
      <c r="BH68" s="137" t="str">
        <f>IF(COUNTIF(BH67:BN67,"")&gt;=7,"",IF(COUNTIF(BH67:BN67,"●")&gt;=2,"OK","OUT"))</f>
        <v/>
      </c>
      <c r="BI68" s="138"/>
      <c r="BJ68" s="138"/>
      <c r="BK68" s="138"/>
      <c r="BL68" s="138"/>
      <c r="BM68" s="138"/>
      <c r="BN68" s="139"/>
      <c r="BO68" s="137" t="str">
        <f>IF(COUNTIF(BO67:BU67,"")&gt;=7,"",IF(COUNTIF(BO67:BU67,"●")&gt;=2,"OK","OUT"))</f>
        <v/>
      </c>
      <c r="BP68" s="138"/>
      <c r="BQ68" s="138"/>
      <c r="BR68" s="138"/>
      <c r="BS68" s="138"/>
      <c r="BT68" s="138"/>
      <c r="BU68" s="139"/>
      <c r="BV68" s="137" t="str">
        <f>IF(COUNTIF(BV67:CB67,"")&gt;=7,"",IF(COUNTIF(BV67:CB67,"●")&gt;=2,"OK","OUT"))</f>
        <v/>
      </c>
      <c r="BW68" s="138"/>
      <c r="BX68" s="138"/>
      <c r="BY68" s="138"/>
      <c r="BZ68" s="138"/>
      <c r="CA68" s="138"/>
      <c r="CB68" s="139"/>
      <c r="CC68" s="137" t="str">
        <f>IF(COUNTIF(CC67:CI67,"")&gt;=7,"",IF(COUNTIF(CC67:CI67,"●")&gt;=2,"OK","OUT"))</f>
        <v/>
      </c>
      <c r="CD68" s="138"/>
      <c r="CE68" s="138"/>
      <c r="CF68" s="138"/>
      <c r="CG68" s="138"/>
      <c r="CH68" s="138"/>
      <c r="CI68" s="139"/>
      <c r="CJ68" s="137"/>
      <c r="CK68" s="138"/>
      <c r="CL68" s="138"/>
      <c r="CM68" s="138"/>
      <c r="CN68" s="138"/>
      <c r="CO68" s="83"/>
      <c r="CP68" s="79"/>
      <c r="CR68" s="143"/>
      <c r="CS68" s="80" t="s">
        <v>26</v>
      </c>
      <c r="CT68" s="81" t="str">
        <f>IF(COUNTIF(BC68:CN68,"OUT")&gt;=1,"OUT","OK")</f>
        <v>OK</v>
      </c>
      <c r="CU68" s="82"/>
      <c r="CV68" s="34"/>
      <c r="CX68" s="77" t="s">
        <v>25</v>
      </c>
      <c r="CY68" s="137"/>
      <c r="CZ68" s="138"/>
      <c r="DA68" s="138"/>
      <c r="DB68" s="138"/>
      <c r="DC68" s="139"/>
      <c r="DD68" s="137" t="str">
        <f>IF(COUNTIF(DD67:DJ67,"")&gt;=7,"",IF(COUNTIF(DD67:DJ67,"●")&gt;=2,"OK","OUT"))</f>
        <v>OK</v>
      </c>
      <c r="DE68" s="138"/>
      <c r="DF68" s="138"/>
      <c r="DG68" s="138"/>
      <c r="DH68" s="138"/>
      <c r="DI68" s="138"/>
      <c r="DJ68" s="139"/>
      <c r="DK68" s="137" t="str">
        <f>IF(COUNTIF(DK67:DQ67,"")&gt;=7,"",IF(COUNTIF(DK67:DQ67,"●")&gt;=2,"OK","OUT"))</f>
        <v>OK</v>
      </c>
      <c r="DL68" s="138"/>
      <c r="DM68" s="138"/>
      <c r="DN68" s="138"/>
      <c r="DO68" s="138"/>
      <c r="DP68" s="138"/>
      <c r="DQ68" s="139"/>
      <c r="DR68" s="137" t="str">
        <f>IF(COUNTIF(DR67:DX67,"")&gt;=7,"",IF(COUNTIF(DR67:DX67,"●")&gt;=2,"OK","OUT"))</f>
        <v>OK</v>
      </c>
      <c r="DS68" s="138"/>
      <c r="DT68" s="138"/>
      <c r="DU68" s="138"/>
      <c r="DV68" s="138"/>
      <c r="DW68" s="138"/>
      <c r="DX68" s="139"/>
      <c r="DY68" s="137" t="str">
        <f>IF(COUNTIF(DY67:EE67,"")&gt;=7,"",IF(COUNTIF(DY67:EE67,"●")&gt;=2,"OK","OUT"))</f>
        <v>OK</v>
      </c>
      <c r="DZ68" s="138"/>
      <c r="EA68" s="138"/>
      <c r="EB68" s="138"/>
      <c r="EC68" s="138"/>
      <c r="ED68" s="138"/>
      <c r="EE68" s="139"/>
      <c r="EF68" s="137"/>
      <c r="EG68" s="138"/>
      <c r="EH68" s="138"/>
      <c r="EI68" s="138"/>
      <c r="EJ68" s="138"/>
      <c r="EK68" s="83"/>
      <c r="EL68" s="79"/>
      <c r="EN68" s="143"/>
      <c r="EO68" s="80" t="s">
        <v>26</v>
      </c>
      <c r="EP68" s="81" t="str">
        <f>IF(COUNTIF(CY68:EJ68,"OUT")&gt;=1,"OUT","OK")</f>
        <v>OK</v>
      </c>
      <c r="EQ68" s="82"/>
      <c r="ER68" s="68"/>
      <c r="ES68" s="68"/>
      <c r="ET68" s="68"/>
      <c r="EU68" s="68"/>
      <c r="EV68" s="68"/>
      <c r="EW68" s="68"/>
    </row>
    <row r="69" spans="1:153" ht="19.5" thickBot="1">
      <c r="A69" s="34" t="str">
        <f t="shared" si="84"/>
        <v>対象期間</v>
      </c>
      <c r="AF69" s="29"/>
      <c r="AH69" s="100"/>
      <c r="AI69" s="100"/>
      <c r="AJ69" s="100"/>
      <c r="AK69" s="100"/>
      <c r="AL69" s="100"/>
      <c r="AM69" s="100"/>
      <c r="AN69" s="100"/>
      <c r="AO69" s="100"/>
      <c r="AX69" s="1"/>
      <c r="AY69" s="1"/>
      <c r="AZ69" s="1"/>
      <c r="CE69" s="29"/>
      <c r="CG69" s="100"/>
      <c r="CH69" s="100"/>
      <c r="CI69" s="100"/>
      <c r="CJ69" s="100"/>
      <c r="CK69" s="100"/>
      <c r="CL69" s="100"/>
      <c r="CM69" s="100"/>
      <c r="CN69" s="100"/>
      <c r="CV69" s="34" t="str">
        <f t="shared" si="85"/>
        <v>対象期間</v>
      </c>
      <c r="EA69" s="29"/>
      <c r="EC69" s="100"/>
      <c r="ED69" s="100"/>
      <c r="EE69" s="100"/>
      <c r="EF69" s="100"/>
      <c r="EG69" s="100"/>
      <c r="EH69" s="100"/>
      <c r="EI69" s="100"/>
      <c r="EJ69" s="100"/>
      <c r="ER69" s="1"/>
      <c r="ES69" s="1"/>
      <c r="ET69" s="1"/>
      <c r="EU69" s="1"/>
      <c r="EV69" s="1"/>
      <c r="EW69" s="1"/>
    </row>
    <row r="70" spans="1:153" ht="13.5" customHeight="1">
      <c r="A70" s="34" t="str">
        <f t="shared" ref="A70:A77" si="95">IF($AU$70="","","対象期間")</f>
        <v>対象期間</v>
      </c>
      <c r="C70" s="36" t="s">
        <v>13</v>
      </c>
      <c r="D70" s="145">
        <f>D62+MONTH(1)</f>
        <v>11</v>
      </c>
      <c r="E70" s="146"/>
      <c r="F70" s="146"/>
      <c r="G70" s="146"/>
      <c r="H70" s="146"/>
      <c r="I70" s="146"/>
      <c r="J70" s="146"/>
      <c r="K70" s="146"/>
      <c r="L70" s="146"/>
      <c r="M70" s="146"/>
      <c r="N70" s="146"/>
      <c r="O70" s="146"/>
      <c r="P70" s="146"/>
      <c r="Q70" s="146"/>
      <c r="R70" s="146"/>
      <c r="S70" s="146"/>
      <c r="T70" s="146"/>
      <c r="U70" s="146"/>
      <c r="V70" s="146"/>
      <c r="W70" s="146"/>
      <c r="X70" s="146"/>
      <c r="Y70" s="146"/>
      <c r="Z70" s="146"/>
      <c r="AA70" s="146"/>
      <c r="AB70" s="146"/>
      <c r="AC70" s="146"/>
      <c r="AD70" s="146"/>
      <c r="AE70" s="146"/>
      <c r="AF70" s="146"/>
      <c r="AG70" s="146"/>
      <c r="AH70" s="147">
        <f>D70+1</f>
        <v>12</v>
      </c>
      <c r="AI70" s="148"/>
      <c r="AJ70" s="148"/>
      <c r="AK70" s="148"/>
      <c r="AL70" s="148"/>
      <c r="AM70" s="148"/>
      <c r="AN70" s="148"/>
      <c r="AO70" s="149"/>
      <c r="AP70" s="150" t="s">
        <v>14</v>
      </c>
      <c r="AQ70" s="153" t="s">
        <v>15</v>
      </c>
      <c r="AS70" s="144" t="s">
        <v>16</v>
      </c>
      <c r="AT70" s="37" t="s">
        <v>17</v>
      </c>
      <c r="AU70" s="38">
        <f>IF(IF(MONTH([1]入力表!$E$6)=12,YEAR([1]入力表!$E$6)+1&amp;"01",YEAR([1]入力表!$E$6)&amp;TEXT(MONTH([1]入力表!$E$6)+1,"00"))&gt;YEAR($D70)&amp;TEXT(MONTH($D70),"00"),COUNTIF(D74:AH74,"")+COUNTIF(D74:AH74,"○"),"")</f>
        <v>31</v>
      </c>
      <c r="AX70" s="1"/>
      <c r="AY70" s="1"/>
      <c r="AZ70" s="1"/>
      <c r="BB70" s="36" t="s">
        <v>13</v>
      </c>
      <c r="BC70" s="145">
        <f>BC62+MONTH(1)</f>
        <v>11</v>
      </c>
      <c r="BD70" s="146"/>
      <c r="BE70" s="146"/>
      <c r="BF70" s="146"/>
      <c r="BG70" s="146"/>
      <c r="BH70" s="146"/>
      <c r="BI70" s="146"/>
      <c r="BJ70" s="146"/>
      <c r="BK70" s="146"/>
      <c r="BL70" s="146"/>
      <c r="BM70" s="146"/>
      <c r="BN70" s="146"/>
      <c r="BO70" s="146"/>
      <c r="BP70" s="146"/>
      <c r="BQ70" s="146"/>
      <c r="BR70" s="146"/>
      <c r="BS70" s="146"/>
      <c r="BT70" s="146"/>
      <c r="BU70" s="146"/>
      <c r="BV70" s="146"/>
      <c r="BW70" s="146"/>
      <c r="BX70" s="146"/>
      <c r="BY70" s="146"/>
      <c r="BZ70" s="146"/>
      <c r="CA70" s="146"/>
      <c r="CB70" s="146"/>
      <c r="CC70" s="146"/>
      <c r="CD70" s="146"/>
      <c r="CE70" s="146"/>
      <c r="CF70" s="146"/>
      <c r="CG70" s="147">
        <f>BC70+1</f>
        <v>12</v>
      </c>
      <c r="CH70" s="148"/>
      <c r="CI70" s="148"/>
      <c r="CJ70" s="148"/>
      <c r="CK70" s="148"/>
      <c r="CL70" s="148"/>
      <c r="CM70" s="148"/>
      <c r="CN70" s="149"/>
      <c r="CO70" s="150" t="s">
        <v>14</v>
      </c>
      <c r="CP70" s="153" t="s">
        <v>15</v>
      </c>
      <c r="CR70" s="144" t="s">
        <v>16</v>
      </c>
      <c r="CS70" s="37" t="s">
        <v>17</v>
      </c>
      <c r="CT70" s="38">
        <f>IF(IF(MONTH([1]入力表!$E$6)=12,YEAR([1]入力表!$E$6)+1&amp;"01",YEAR([1]入力表!$E$6)&amp;TEXT(MONTH([1]入力表!$E$6)+1,"00"))&gt;YEAR($D70)&amp;TEXT(MONTH($D70),"00"),COUNTIF(BC74:CG74,"")+COUNTIF(BC74:CG74,"○"),"")</f>
        <v>31</v>
      </c>
      <c r="CV70" s="34" t="str">
        <f t="shared" ref="CV70:CV77" si="96">IF($AU$70="","","対象期間")</f>
        <v>対象期間</v>
      </c>
      <c r="CX70" s="36" t="s">
        <v>13</v>
      </c>
      <c r="CY70" s="145">
        <f>CY62+MONTH(1)</f>
        <v>11</v>
      </c>
      <c r="CZ70" s="146"/>
      <c r="DA70" s="146"/>
      <c r="DB70" s="146"/>
      <c r="DC70" s="146"/>
      <c r="DD70" s="146"/>
      <c r="DE70" s="146"/>
      <c r="DF70" s="146"/>
      <c r="DG70" s="146"/>
      <c r="DH70" s="146"/>
      <c r="DI70" s="146"/>
      <c r="DJ70" s="146"/>
      <c r="DK70" s="146"/>
      <c r="DL70" s="146"/>
      <c r="DM70" s="146"/>
      <c r="DN70" s="146"/>
      <c r="DO70" s="146"/>
      <c r="DP70" s="146"/>
      <c r="DQ70" s="146"/>
      <c r="DR70" s="146"/>
      <c r="DS70" s="146"/>
      <c r="DT70" s="146"/>
      <c r="DU70" s="146"/>
      <c r="DV70" s="146"/>
      <c r="DW70" s="146"/>
      <c r="DX70" s="146"/>
      <c r="DY70" s="146"/>
      <c r="DZ70" s="146"/>
      <c r="EA70" s="146"/>
      <c r="EB70" s="146"/>
      <c r="EC70" s="147">
        <f>CY70+1</f>
        <v>12</v>
      </c>
      <c r="ED70" s="148"/>
      <c r="EE70" s="148"/>
      <c r="EF70" s="148"/>
      <c r="EG70" s="148"/>
      <c r="EH70" s="148"/>
      <c r="EI70" s="148"/>
      <c r="EJ70" s="149"/>
      <c r="EK70" s="150" t="s">
        <v>14</v>
      </c>
      <c r="EL70" s="153" t="s">
        <v>15</v>
      </c>
      <c r="EN70" s="144" t="s">
        <v>16</v>
      </c>
      <c r="EO70" s="37" t="s">
        <v>17</v>
      </c>
      <c r="EP70" s="38">
        <f>IF(IF(MONTH([1]入力表!$E$6)=12,YEAR([1]入力表!$E$6)+1&amp;"01",YEAR([1]入力表!$E$6)&amp;TEXT(MONTH([1]入力表!$E$6)+1,"00"))&gt;YEAR($D70)&amp;TEXT(MONTH($D70),"00"),COUNTIF(CY74:EC74,"")+COUNTIF(CY74:EC74,"○"),"")</f>
        <v>31</v>
      </c>
      <c r="ER70" s="1"/>
      <c r="ES70" s="1"/>
      <c r="ET70" s="1"/>
      <c r="EU70" s="1"/>
      <c r="EV70" s="1"/>
      <c r="EW70" s="1"/>
    </row>
    <row r="71" spans="1:153" ht="19.5" thickBot="1">
      <c r="A71" s="34" t="str">
        <f t="shared" si="95"/>
        <v>対象期間</v>
      </c>
      <c r="C71" s="39" t="s">
        <v>18</v>
      </c>
      <c r="D71" s="40">
        <f>DATE($M$7,D70,1)</f>
        <v>45962</v>
      </c>
      <c r="E71" s="40">
        <f>D71+1</f>
        <v>45963</v>
      </c>
      <c r="F71" s="40">
        <f t="shared" ref="F71:AO71" si="97">E71+1</f>
        <v>45964</v>
      </c>
      <c r="G71" s="41">
        <f t="shared" si="97"/>
        <v>45965</v>
      </c>
      <c r="H71" s="41">
        <f t="shared" si="97"/>
        <v>45966</v>
      </c>
      <c r="I71" s="41">
        <f t="shared" si="97"/>
        <v>45967</v>
      </c>
      <c r="J71" s="41">
        <f t="shared" si="97"/>
        <v>45968</v>
      </c>
      <c r="K71" s="41">
        <f t="shared" si="97"/>
        <v>45969</v>
      </c>
      <c r="L71" s="41">
        <f t="shared" si="97"/>
        <v>45970</v>
      </c>
      <c r="M71" s="41">
        <f t="shared" si="97"/>
        <v>45971</v>
      </c>
      <c r="N71" s="41">
        <f t="shared" si="97"/>
        <v>45972</v>
      </c>
      <c r="O71" s="41">
        <f t="shared" si="97"/>
        <v>45973</v>
      </c>
      <c r="P71" s="41">
        <f t="shared" si="97"/>
        <v>45974</v>
      </c>
      <c r="Q71" s="41">
        <f t="shared" si="97"/>
        <v>45975</v>
      </c>
      <c r="R71" s="41">
        <f t="shared" si="97"/>
        <v>45976</v>
      </c>
      <c r="S71" s="41">
        <f t="shared" si="97"/>
        <v>45977</v>
      </c>
      <c r="T71" s="41">
        <f t="shared" si="97"/>
        <v>45978</v>
      </c>
      <c r="U71" s="41">
        <f t="shared" si="97"/>
        <v>45979</v>
      </c>
      <c r="V71" s="41">
        <f t="shared" si="97"/>
        <v>45980</v>
      </c>
      <c r="W71" s="41">
        <f t="shared" si="97"/>
        <v>45981</v>
      </c>
      <c r="X71" s="41">
        <f t="shared" si="97"/>
        <v>45982</v>
      </c>
      <c r="Y71" s="41">
        <f t="shared" si="97"/>
        <v>45983</v>
      </c>
      <c r="Z71" s="41">
        <f t="shared" si="97"/>
        <v>45984</v>
      </c>
      <c r="AA71" s="41">
        <f t="shared" si="97"/>
        <v>45985</v>
      </c>
      <c r="AB71" s="41">
        <f t="shared" si="97"/>
        <v>45986</v>
      </c>
      <c r="AC71" s="41">
        <f t="shared" si="97"/>
        <v>45987</v>
      </c>
      <c r="AD71" s="41">
        <f t="shared" si="97"/>
        <v>45988</v>
      </c>
      <c r="AE71" s="41">
        <f t="shared" si="97"/>
        <v>45989</v>
      </c>
      <c r="AF71" s="41">
        <f t="shared" si="97"/>
        <v>45990</v>
      </c>
      <c r="AG71" s="84">
        <f t="shared" si="97"/>
        <v>45991</v>
      </c>
      <c r="AH71" s="42">
        <f t="shared" si="97"/>
        <v>45992</v>
      </c>
      <c r="AI71" s="42">
        <f t="shared" si="97"/>
        <v>45993</v>
      </c>
      <c r="AJ71" s="42">
        <f t="shared" si="97"/>
        <v>45994</v>
      </c>
      <c r="AK71" s="42">
        <f t="shared" si="97"/>
        <v>45995</v>
      </c>
      <c r="AL71" s="42">
        <f t="shared" si="97"/>
        <v>45996</v>
      </c>
      <c r="AM71" s="42">
        <f t="shared" si="97"/>
        <v>45997</v>
      </c>
      <c r="AN71" s="42">
        <f t="shared" si="97"/>
        <v>45998</v>
      </c>
      <c r="AO71" s="42">
        <f t="shared" si="97"/>
        <v>45999</v>
      </c>
      <c r="AP71" s="151"/>
      <c r="AQ71" s="154"/>
      <c r="AS71" s="144"/>
      <c r="AT71" s="37" t="s">
        <v>19</v>
      </c>
      <c r="AU71" s="43">
        <f>IF(IF(MONTH([1]入力表!$E$6)=12,YEAR([1]入力表!$E$6)+1&amp;"01",YEAR([1]入力表!$E$6)&amp;TEXT(MONTH([1]入力表!$E$6)+1,"00"))&gt;YEAR($D70)&amp;TEXT(MONTH($D70),"00"),COUNTIF(D74:AH74,"○"),"")</f>
        <v>0</v>
      </c>
      <c r="AX71" s="1"/>
      <c r="AY71" s="1"/>
      <c r="AZ71" s="1"/>
      <c r="BB71" s="39" t="s">
        <v>18</v>
      </c>
      <c r="BC71" s="40">
        <f>DATE($M$7,BC70,1)</f>
        <v>45962</v>
      </c>
      <c r="BD71" s="40">
        <f>BC71+1</f>
        <v>45963</v>
      </c>
      <c r="BE71" s="40">
        <f t="shared" ref="BE71:CN71" si="98">BD71+1</f>
        <v>45964</v>
      </c>
      <c r="BF71" s="41">
        <f t="shared" si="98"/>
        <v>45965</v>
      </c>
      <c r="BG71" s="41">
        <f t="shared" si="98"/>
        <v>45966</v>
      </c>
      <c r="BH71" s="41">
        <f t="shared" si="98"/>
        <v>45967</v>
      </c>
      <c r="BI71" s="41">
        <f t="shared" si="98"/>
        <v>45968</v>
      </c>
      <c r="BJ71" s="41">
        <f t="shared" si="98"/>
        <v>45969</v>
      </c>
      <c r="BK71" s="41">
        <f t="shared" si="98"/>
        <v>45970</v>
      </c>
      <c r="BL71" s="41">
        <f t="shared" si="98"/>
        <v>45971</v>
      </c>
      <c r="BM71" s="41">
        <f t="shared" si="98"/>
        <v>45972</v>
      </c>
      <c r="BN71" s="41">
        <f t="shared" si="98"/>
        <v>45973</v>
      </c>
      <c r="BO71" s="41">
        <f t="shared" si="98"/>
        <v>45974</v>
      </c>
      <c r="BP71" s="41">
        <f t="shared" si="98"/>
        <v>45975</v>
      </c>
      <c r="BQ71" s="41">
        <f t="shared" si="98"/>
        <v>45976</v>
      </c>
      <c r="BR71" s="41">
        <f t="shared" si="98"/>
        <v>45977</v>
      </c>
      <c r="BS71" s="41">
        <f t="shared" si="98"/>
        <v>45978</v>
      </c>
      <c r="BT71" s="41">
        <f t="shared" si="98"/>
        <v>45979</v>
      </c>
      <c r="BU71" s="41">
        <f t="shared" si="98"/>
        <v>45980</v>
      </c>
      <c r="BV71" s="41">
        <f t="shared" si="98"/>
        <v>45981</v>
      </c>
      <c r="BW71" s="41">
        <f t="shared" si="98"/>
        <v>45982</v>
      </c>
      <c r="BX71" s="41">
        <f t="shared" si="98"/>
        <v>45983</v>
      </c>
      <c r="BY71" s="41">
        <f t="shared" si="98"/>
        <v>45984</v>
      </c>
      <c r="BZ71" s="41">
        <f t="shared" si="98"/>
        <v>45985</v>
      </c>
      <c r="CA71" s="41">
        <f t="shared" si="98"/>
        <v>45986</v>
      </c>
      <c r="CB71" s="41">
        <f t="shared" si="98"/>
        <v>45987</v>
      </c>
      <c r="CC71" s="41">
        <f t="shared" si="98"/>
        <v>45988</v>
      </c>
      <c r="CD71" s="41">
        <f t="shared" si="98"/>
        <v>45989</v>
      </c>
      <c r="CE71" s="41">
        <f t="shared" si="98"/>
        <v>45990</v>
      </c>
      <c r="CF71" s="84">
        <f t="shared" si="98"/>
        <v>45991</v>
      </c>
      <c r="CG71" s="42">
        <f t="shared" si="98"/>
        <v>45992</v>
      </c>
      <c r="CH71" s="42">
        <f t="shared" si="98"/>
        <v>45993</v>
      </c>
      <c r="CI71" s="42">
        <f t="shared" si="98"/>
        <v>45994</v>
      </c>
      <c r="CJ71" s="42">
        <f t="shared" si="98"/>
        <v>45995</v>
      </c>
      <c r="CK71" s="42">
        <f t="shared" si="98"/>
        <v>45996</v>
      </c>
      <c r="CL71" s="42">
        <f t="shared" si="98"/>
        <v>45997</v>
      </c>
      <c r="CM71" s="42">
        <f t="shared" si="98"/>
        <v>45998</v>
      </c>
      <c r="CN71" s="42">
        <f t="shared" si="98"/>
        <v>45999</v>
      </c>
      <c r="CO71" s="151"/>
      <c r="CP71" s="154"/>
      <c r="CR71" s="144"/>
      <c r="CS71" s="37" t="s">
        <v>19</v>
      </c>
      <c r="CT71" s="43">
        <f>IF(IF(MONTH([1]入力表!$E$6)=12,YEAR([1]入力表!$E$6)+1&amp;"01",YEAR([1]入力表!$E$6)&amp;TEXT(MONTH([1]入力表!$E$6)+1,"00"))&gt;YEAR($D70)&amp;TEXT(MONTH($D70),"00"),COUNTIF(BC74:CG74,"○"),"")</f>
        <v>10</v>
      </c>
      <c r="CV71" s="34" t="str">
        <f t="shared" si="96"/>
        <v>対象期間</v>
      </c>
      <c r="CX71" s="39" t="s">
        <v>18</v>
      </c>
      <c r="CY71" s="40">
        <f>DATE($M$7,CY70,1)</f>
        <v>45962</v>
      </c>
      <c r="CZ71" s="40">
        <f>CY71+1</f>
        <v>45963</v>
      </c>
      <c r="DA71" s="40">
        <f t="shared" ref="DA71:EJ71" si="99">CZ71+1</f>
        <v>45964</v>
      </c>
      <c r="DB71" s="41">
        <f t="shared" si="99"/>
        <v>45965</v>
      </c>
      <c r="DC71" s="41">
        <f t="shared" si="99"/>
        <v>45966</v>
      </c>
      <c r="DD71" s="41">
        <f t="shared" si="99"/>
        <v>45967</v>
      </c>
      <c r="DE71" s="41">
        <f t="shared" si="99"/>
        <v>45968</v>
      </c>
      <c r="DF71" s="41">
        <f t="shared" si="99"/>
        <v>45969</v>
      </c>
      <c r="DG71" s="41">
        <f t="shared" si="99"/>
        <v>45970</v>
      </c>
      <c r="DH71" s="41">
        <f t="shared" si="99"/>
        <v>45971</v>
      </c>
      <c r="DI71" s="41">
        <f t="shared" si="99"/>
        <v>45972</v>
      </c>
      <c r="DJ71" s="41">
        <f t="shared" si="99"/>
        <v>45973</v>
      </c>
      <c r="DK71" s="41">
        <f t="shared" si="99"/>
        <v>45974</v>
      </c>
      <c r="DL71" s="41">
        <f t="shared" si="99"/>
        <v>45975</v>
      </c>
      <c r="DM71" s="41">
        <f t="shared" si="99"/>
        <v>45976</v>
      </c>
      <c r="DN71" s="41">
        <f t="shared" si="99"/>
        <v>45977</v>
      </c>
      <c r="DO71" s="41">
        <f t="shared" si="99"/>
        <v>45978</v>
      </c>
      <c r="DP71" s="41">
        <f t="shared" si="99"/>
        <v>45979</v>
      </c>
      <c r="DQ71" s="41">
        <f t="shared" si="99"/>
        <v>45980</v>
      </c>
      <c r="DR71" s="41">
        <f t="shared" si="99"/>
        <v>45981</v>
      </c>
      <c r="DS71" s="41">
        <f t="shared" si="99"/>
        <v>45982</v>
      </c>
      <c r="DT71" s="41">
        <f t="shared" si="99"/>
        <v>45983</v>
      </c>
      <c r="DU71" s="41">
        <f t="shared" si="99"/>
        <v>45984</v>
      </c>
      <c r="DV71" s="41">
        <f t="shared" si="99"/>
        <v>45985</v>
      </c>
      <c r="DW71" s="41">
        <f t="shared" si="99"/>
        <v>45986</v>
      </c>
      <c r="DX71" s="41">
        <f t="shared" si="99"/>
        <v>45987</v>
      </c>
      <c r="DY71" s="41">
        <f t="shared" si="99"/>
        <v>45988</v>
      </c>
      <c r="DZ71" s="41">
        <f t="shared" si="99"/>
        <v>45989</v>
      </c>
      <c r="EA71" s="41">
        <f t="shared" si="99"/>
        <v>45990</v>
      </c>
      <c r="EB71" s="84">
        <f t="shared" si="99"/>
        <v>45991</v>
      </c>
      <c r="EC71" s="42">
        <f t="shared" si="99"/>
        <v>45992</v>
      </c>
      <c r="ED71" s="42">
        <f t="shared" si="99"/>
        <v>45993</v>
      </c>
      <c r="EE71" s="42">
        <f t="shared" si="99"/>
        <v>45994</v>
      </c>
      <c r="EF71" s="42">
        <f t="shared" si="99"/>
        <v>45995</v>
      </c>
      <c r="EG71" s="42">
        <f t="shared" si="99"/>
        <v>45996</v>
      </c>
      <c r="EH71" s="42">
        <f t="shared" si="99"/>
        <v>45997</v>
      </c>
      <c r="EI71" s="42">
        <f t="shared" si="99"/>
        <v>45998</v>
      </c>
      <c r="EJ71" s="42">
        <f t="shared" si="99"/>
        <v>45999</v>
      </c>
      <c r="EK71" s="151"/>
      <c r="EL71" s="154"/>
      <c r="EN71" s="144"/>
      <c r="EO71" s="37" t="s">
        <v>19</v>
      </c>
      <c r="EP71" s="43">
        <f>IF(IF(MONTH([1]入力表!$E$6)=12,YEAR([1]入力表!$E$6)+1&amp;"01",YEAR([1]入力表!$E$6)&amp;TEXT(MONTH([1]入力表!$E$6)+1,"00"))&gt;YEAR($D70)&amp;TEXT(MONTH($D70),"00"),COUNTIF(CY74:EC74,"○"),"")</f>
        <v>10</v>
      </c>
      <c r="ER71" s="1"/>
      <c r="ES71" s="1"/>
      <c r="ET71" s="1"/>
      <c r="EU71" s="1"/>
      <c r="EV71" s="1"/>
      <c r="EW71" s="1"/>
    </row>
    <row r="72" spans="1:153" ht="19.5" thickBot="1">
      <c r="A72" s="34" t="str">
        <f t="shared" si="95"/>
        <v>対象期間</v>
      </c>
      <c r="C72" s="39" t="s">
        <v>20</v>
      </c>
      <c r="D72" s="46" t="str">
        <f>TEXT(WEEKDAY(+D71),"aaa")</f>
        <v>土</v>
      </c>
      <c r="E72" s="46" t="str">
        <f>TEXT(WEEKDAY(+E71),"aaa")</f>
        <v>日</v>
      </c>
      <c r="F72" s="46" t="str">
        <f t="shared" ref="F72:AE72" si="100">TEXT(WEEKDAY(+F71),"aaa")</f>
        <v>月</v>
      </c>
      <c r="G72" s="47" t="str">
        <f t="shared" si="100"/>
        <v>火</v>
      </c>
      <c r="H72" s="47" t="str">
        <f t="shared" si="100"/>
        <v>水</v>
      </c>
      <c r="I72" s="47" t="str">
        <f t="shared" si="100"/>
        <v>木</v>
      </c>
      <c r="J72" s="47" t="str">
        <f t="shared" si="100"/>
        <v>金</v>
      </c>
      <c r="K72" s="47" t="str">
        <f t="shared" si="100"/>
        <v>土</v>
      </c>
      <c r="L72" s="47" t="str">
        <f t="shared" si="100"/>
        <v>日</v>
      </c>
      <c r="M72" s="47" t="str">
        <f t="shared" si="100"/>
        <v>月</v>
      </c>
      <c r="N72" s="47" t="str">
        <f t="shared" si="100"/>
        <v>火</v>
      </c>
      <c r="O72" s="47" t="str">
        <f t="shared" si="100"/>
        <v>水</v>
      </c>
      <c r="P72" s="47" t="str">
        <f t="shared" si="100"/>
        <v>木</v>
      </c>
      <c r="Q72" s="47" t="str">
        <f t="shared" si="100"/>
        <v>金</v>
      </c>
      <c r="R72" s="47" t="str">
        <f t="shared" si="100"/>
        <v>土</v>
      </c>
      <c r="S72" s="47" t="str">
        <f t="shared" si="100"/>
        <v>日</v>
      </c>
      <c r="T72" s="47" t="str">
        <f t="shared" si="100"/>
        <v>月</v>
      </c>
      <c r="U72" s="47" t="str">
        <f t="shared" si="100"/>
        <v>火</v>
      </c>
      <c r="V72" s="47" t="str">
        <f t="shared" si="100"/>
        <v>水</v>
      </c>
      <c r="W72" s="47" t="str">
        <f t="shared" si="100"/>
        <v>木</v>
      </c>
      <c r="X72" s="47" t="str">
        <f t="shared" si="100"/>
        <v>金</v>
      </c>
      <c r="Y72" s="47" t="str">
        <f t="shared" si="100"/>
        <v>土</v>
      </c>
      <c r="Z72" s="47" t="str">
        <f t="shared" si="100"/>
        <v>日</v>
      </c>
      <c r="AA72" s="47" t="str">
        <f t="shared" si="100"/>
        <v>月</v>
      </c>
      <c r="AB72" s="47" t="str">
        <f t="shared" si="100"/>
        <v>火</v>
      </c>
      <c r="AC72" s="47" t="str">
        <f t="shared" si="100"/>
        <v>水</v>
      </c>
      <c r="AD72" s="47" t="str">
        <f t="shared" si="100"/>
        <v>木</v>
      </c>
      <c r="AE72" s="47" t="str">
        <f t="shared" si="100"/>
        <v>金</v>
      </c>
      <c r="AF72" s="47" t="str">
        <f>IF(AF71="／","／",TEXT(WEEKDAY(+AF71),"aaa"))</f>
        <v>土</v>
      </c>
      <c r="AG72" s="85" t="str">
        <f t="shared" ref="AG72:AO72" si="101">IF(AG71="／","／",TEXT(WEEKDAY(+AG71),"aaa"))</f>
        <v>日</v>
      </c>
      <c r="AH72" s="49" t="str">
        <f t="shared" si="101"/>
        <v>月</v>
      </c>
      <c r="AI72" s="49" t="str">
        <f t="shared" si="101"/>
        <v>火</v>
      </c>
      <c r="AJ72" s="49" t="str">
        <f t="shared" si="101"/>
        <v>水</v>
      </c>
      <c r="AK72" s="49" t="str">
        <f t="shared" si="101"/>
        <v>木</v>
      </c>
      <c r="AL72" s="49" t="str">
        <f t="shared" si="101"/>
        <v>金</v>
      </c>
      <c r="AM72" s="49" t="str">
        <f t="shared" si="101"/>
        <v>土</v>
      </c>
      <c r="AN72" s="49" t="str">
        <f t="shared" si="101"/>
        <v>日</v>
      </c>
      <c r="AO72" s="49" t="str">
        <f t="shared" si="101"/>
        <v>月</v>
      </c>
      <c r="AP72" s="151"/>
      <c r="AQ72" s="154"/>
      <c r="AS72" s="144"/>
      <c r="AT72" s="37" t="s">
        <v>21</v>
      </c>
      <c r="AU72" s="50">
        <f>IFERROR(+AU71/AU70,"")</f>
        <v>0</v>
      </c>
      <c r="AV72" s="51" t="str">
        <f>IF(AU72="","",IF(AU72&gt;=0.285,"4週8休以上",IF(AU72&gt;=0.25,"4週7休以上4週8休未満",IF(AU72&gt;=0.214,"4週6休以上4週7休未満",IF(0.214&gt;AU72,"4週6休未満")))))</f>
        <v>4週6休未満</v>
      </c>
      <c r="AX72" s="1"/>
      <c r="AY72" s="1"/>
      <c r="AZ72" s="1"/>
      <c r="BB72" s="39" t="s">
        <v>20</v>
      </c>
      <c r="BC72" s="46" t="str">
        <f>TEXT(WEEKDAY(+BC71),"aaa")</f>
        <v>土</v>
      </c>
      <c r="BD72" s="46" t="str">
        <f>TEXT(WEEKDAY(+BD71),"aaa")</f>
        <v>日</v>
      </c>
      <c r="BE72" s="46" t="str">
        <f t="shared" ref="BE72:CD72" si="102">TEXT(WEEKDAY(+BE71),"aaa")</f>
        <v>月</v>
      </c>
      <c r="BF72" s="47" t="str">
        <f t="shared" si="102"/>
        <v>火</v>
      </c>
      <c r="BG72" s="47" t="str">
        <f t="shared" si="102"/>
        <v>水</v>
      </c>
      <c r="BH72" s="47" t="str">
        <f t="shared" si="102"/>
        <v>木</v>
      </c>
      <c r="BI72" s="47" t="str">
        <f t="shared" si="102"/>
        <v>金</v>
      </c>
      <c r="BJ72" s="47" t="str">
        <f t="shared" si="102"/>
        <v>土</v>
      </c>
      <c r="BK72" s="47" t="str">
        <f t="shared" si="102"/>
        <v>日</v>
      </c>
      <c r="BL72" s="47" t="str">
        <f t="shared" si="102"/>
        <v>月</v>
      </c>
      <c r="BM72" s="47" t="str">
        <f t="shared" si="102"/>
        <v>火</v>
      </c>
      <c r="BN72" s="47" t="str">
        <f t="shared" si="102"/>
        <v>水</v>
      </c>
      <c r="BO72" s="47" t="str">
        <f t="shared" si="102"/>
        <v>木</v>
      </c>
      <c r="BP72" s="47" t="str">
        <f t="shared" si="102"/>
        <v>金</v>
      </c>
      <c r="BQ72" s="47" t="str">
        <f t="shared" si="102"/>
        <v>土</v>
      </c>
      <c r="BR72" s="47" t="str">
        <f t="shared" si="102"/>
        <v>日</v>
      </c>
      <c r="BS72" s="47" t="str">
        <f t="shared" si="102"/>
        <v>月</v>
      </c>
      <c r="BT72" s="47" t="str">
        <f t="shared" si="102"/>
        <v>火</v>
      </c>
      <c r="BU72" s="47" t="str">
        <f t="shared" si="102"/>
        <v>水</v>
      </c>
      <c r="BV72" s="47" t="str">
        <f t="shared" si="102"/>
        <v>木</v>
      </c>
      <c r="BW72" s="47" t="str">
        <f t="shared" si="102"/>
        <v>金</v>
      </c>
      <c r="BX72" s="47" t="str">
        <f t="shared" si="102"/>
        <v>土</v>
      </c>
      <c r="BY72" s="47" t="str">
        <f t="shared" si="102"/>
        <v>日</v>
      </c>
      <c r="BZ72" s="47" t="str">
        <f t="shared" si="102"/>
        <v>月</v>
      </c>
      <c r="CA72" s="47" t="str">
        <f t="shared" si="102"/>
        <v>火</v>
      </c>
      <c r="CB72" s="47" t="str">
        <f t="shared" si="102"/>
        <v>水</v>
      </c>
      <c r="CC72" s="47" t="str">
        <f t="shared" si="102"/>
        <v>木</v>
      </c>
      <c r="CD72" s="47" t="str">
        <f t="shared" si="102"/>
        <v>金</v>
      </c>
      <c r="CE72" s="47" t="str">
        <f>IF(CE71="／","／",TEXT(WEEKDAY(+CE71),"aaa"))</f>
        <v>土</v>
      </c>
      <c r="CF72" s="85" t="str">
        <f t="shared" ref="CF72:CN72" si="103">IF(CF71="／","／",TEXT(WEEKDAY(+CF71),"aaa"))</f>
        <v>日</v>
      </c>
      <c r="CG72" s="49" t="str">
        <f t="shared" si="103"/>
        <v>月</v>
      </c>
      <c r="CH72" s="49" t="str">
        <f t="shared" si="103"/>
        <v>火</v>
      </c>
      <c r="CI72" s="49" t="str">
        <f t="shared" si="103"/>
        <v>水</v>
      </c>
      <c r="CJ72" s="49" t="str">
        <f t="shared" si="103"/>
        <v>木</v>
      </c>
      <c r="CK72" s="49" t="str">
        <f t="shared" si="103"/>
        <v>金</v>
      </c>
      <c r="CL72" s="49" t="str">
        <f t="shared" si="103"/>
        <v>土</v>
      </c>
      <c r="CM72" s="49" t="str">
        <f t="shared" si="103"/>
        <v>日</v>
      </c>
      <c r="CN72" s="49" t="str">
        <f t="shared" si="103"/>
        <v>月</v>
      </c>
      <c r="CO72" s="151"/>
      <c r="CP72" s="154"/>
      <c r="CR72" s="144"/>
      <c r="CS72" s="37" t="s">
        <v>21</v>
      </c>
      <c r="CT72" s="50">
        <f>IFERROR(+CT71/CT70,"")</f>
        <v>0.32258064516129031</v>
      </c>
      <c r="CU72" s="51" t="str">
        <f>IF(CT72="","",IF(CT72&gt;=0.285,"4週8休以上",IF(CT72&gt;=0.25,"4週7休以上4週8休未満",IF(CT72&gt;=0.214,"4週6休以上4週7休未満",IF(0.214&gt;CT72,"4週6休未満")))))</f>
        <v>4週8休以上</v>
      </c>
      <c r="CV72" s="34" t="str">
        <f t="shared" si="96"/>
        <v>対象期間</v>
      </c>
      <c r="CX72" s="39" t="s">
        <v>20</v>
      </c>
      <c r="CY72" s="46" t="str">
        <f>TEXT(WEEKDAY(+CY71),"aaa")</f>
        <v>土</v>
      </c>
      <c r="CZ72" s="46" t="str">
        <f>TEXT(WEEKDAY(+CZ71),"aaa")</f>
        <v>日</v>
      </c>
      <c r="DA72" s="46" t="str">
        <f t="shared" ref="DA72:DZ72" si="104">TEXT(WEEKDAY(+DA71),"aaa")</f>
        <v>月</v>
      </c>
      <c r="DB72" s="47" t="str">
        <f t="shared" si="104"/>
        <v>火</v>
      </c>
      <c r="DC72" s="47" t="str">
        <f t="shared" si="104"/>
        <v>水</v>
      </c>
      <c r="DD72" s="47" t="str">
        <f t="shared" si="104"/>
        <v>木</v>
      </c>
      <c r="DE72" s="47" t="str">
        <f t="shared" si="104"/>
        <v>金</v>
      </c>
      <c r="DF72" s="47" t="str">
        <f t="shared" si="104"/>
        <v>土</v>
      </c>
      <c r="DG72" s="47" t="str">
        <f t="shared" si="104"/>
        <v>日</v>
      </c>
      <c r="DH72" s="47" t="str">
        <f t="shared" si="104"/>
        <v>月</v>
      </c>
      <c r="DI72" s="47" t="str">
        <f t="shared" si="104"/>
        <v>火</v>
      </c>
      <c r="DJ72" s="47" t="str">
        <f t="shared" si="104"/>
        <v>水</v>
      </c>
      <c r="DK72" s="47" t="str">
        <f t="shared" si="104"/>
        <v>木</v>
      </c>
      <c r="DL72" s="47" t="str">
        <f t="shared" si="104"/>
        <v>金</v>
      </c>
      <c r="DM72" s="47" t="str">
        <f t="shared" si="104"/>
        <v>土</v>
      </c>
      <c r="DN72" s="47" t="str">
        <f t="shared" si="104"/>
        <v>日</v>
      </c>
      <c r="DO72" s="47" t="str">
        <f t="shared" si="104"/>
        <v>月</v>
      </c>
      <c r="DP72" s="47" t="str">
        <f t="shared" si="104"/>
        <v>火</v>
      </c>
      <c r="DQ72" s="47" t="str">
        <f t="shared" si="104"/>
        <v>水</v>
      </c>
      <c r="DR72" s="47" t="str">
        <f t="shared" si="104"/>
        <v>木</v>
      </c>
      <c r="DS72" s="47" t="str">
        <f t="shared" si="104"/>
        <v>金</v>
      </c>
      <c r="DT72" s="47" t="str">
        <f t="shared" si="104"/>
        <v>土</v>
      </c>
      <c r="DU72" s="47" t="str">
        <f t="shared" si="104"/>
        <v>日</v>
      </c>
      <c r="DV72" s="47" t="str">
        <f t="shared" si="104"/>
        <v>月</v>
      </c>
      <c r="DW72" s="47" t="str">
        <f t="shared" si="104"/>
        <v>火</v>
      </c>
      <c r="DX72" s="47" t="str">
        <f t="shared" si="104"/>
        <v>水</v>
      </c>
      <c r="DY72" s="47" t="str">
        <f t="shared" si="104"/>
        <v>木</v>
      </c>
      <c r="DZ72" s="47" t="str">
        <f t="shared" si="104"/>
        <v>金</v>
      </c>
      <c r="EA72" s="47" t="str">
        <f>IF(EA71="／","／",TEXT(WEEKDAY(+EA71),"aaa"))</f>
        <v>土</v>
      </c>
      <c r="EB72" s="85" t="str">
        <f t="shared" ref="EB72:EJ72" si="105">IF(EB71="／","／",TEXT(WEEKDAY(+EB71),"aaa"))</f>
        <v>日</v>
      </c>
      <c r="EC72" s="49" t="str">
        <f t="shared" si="105"/>
        <v>月</v>
      </c>
      <c r="ED72" s="49" t="str">
        <f t="shared" si="105"/>
        <v>火</v>
      </c>
      <c r="EE72" s="49" t="str">
        <f t="shared" si="105"/>
        <v>水</v>
      </c>
      <c r="EF72" s="49" t="str">
        <f t="shared" si="105"/>
        <v>木</v>
      </c>
      <c r="EG72" s="49" t="str">
        <f t="shared" si="105"/>
        <v>金</v>
      </c>
      <c r="EH72" s="49" t="str">
        <f t="shared" si="105"/>
        <v>土</v>
      </c>
      <c r="EI72" s="49" t="str">
        <f t="shared" si="105"/>
        <v>日</v>
      </c>
      <c r="EJ72" s="49" t="str">
        <f t="shared" si="105"/>
        <v>月</v>
      </c>
      <c r="EK72" s="151"/>
      <c r="EL72" s="154"/>
      <c r="EN72" s="144"/>
      <c r="EO72" s="37" t="s">
        <v>21</v>
      </c>
      <c r="EP72" s="50">
        <f>IFERROR(+EP71/EP70,"")</f>
        <v>0.32258064516129031</v>
      </c>
      <c r="EQ72" s="51" t="str">
        <f>IF(EP72="","",IF(EP72&gt;=0.285,"4週8休以上",IF(EP72&gt;=0.25,"4週7休以上4週8休未満",IF(EP72&gt;=0.214,"4週6休以上4週7休未満",IF(0.214&gt;EP72,"4週6休未満")))))</f>
        <v>4週8休以上</v>
      </c>
      <c r="ER72" s="1"/>
      <c r="ES72" s="1"/>
      <c r="ET72" s="1"/>
      <c r="EU72" s="1"/>
      <c r="EV72" s="1"/>
      <c r="EW72" s="1"/>
    </row>
    <row r="73" spans="1:153" s="53" customFormat="1" ht="60" customHeight="1">
      <c r="A73" s="34" t="str">
        <f t="shared" si="95"/>
        <v>対象期間</v>
      </c>
      <c r="C73" s="54" t="s">
        <v>22</v>
      </c>
      <c r="D73" s="56"/>
      <c r="E73" s="56"/>
      <c r="F73" s="56"/>
      <c r="G73" s="56"/>
      <c r="H73" s="56"/>
      <c r="I73" s="56"/>
      <c r="J73" s="56"/>
      <c r="K73" s="56"/>
      <c r="L73" s="57"/>
      <c r="M73" s="56"/>
      <c r="N73" s="56"/>
      <c r="O73" s="58"/>
      <c r="P73" s="56"/>
      <c r="Q73" s="56"/>
      <c r="R73" s="56"/>
      <c r="S73" s="56"/>
      <c r="T73" s="56"/>
      <c r="U73" s="56"/>
      <c r="V73" s="56"/>
      <c r="W73" s="56"/>
      <c r="X73" s="56"/>
      <c r="Y73" s="56"/>
      <c r="Z73" s="56"/>
      <c r="AA73" s="56"/>
      <c r="AB73" s="56"/>
      <c r="AC73" s="56"/>
      <c r="AD73" s="58"/>
      <c r="AE73" s="56"/>
      <c r="AF73" s="56"/>
      <c r="AG73" s="86"/>
      <c r="AH73" s="59"/>
      <c r="AI73" s="60"/>
      <c r="AJ73" s="60"/>
      <c r="AK73" s="60"/>
      <c r="AL73" s="60"/>
      <c r="AM73" s="60"/>
      <c r="AN73" s="60"/>
      <c r="AO73" s="60"/>
      <c r="AP73" s="152"/>
      <c r="AQ73" s="155"/>
      <c r="AS73" s="141" t="s">
        <v>23</v>
      </c>
      <c r="AT73" s="87" t="s">
        <v>17</v>
      </c>
      <c r="AU73" s="62">
        <f>IF(IF(MONTH([1]入力表!$E$6)=12,YEAR([1]入力表!$E$6)+1&amp;"01",YEAR([1]入力表!$E$6)&amp;TEXT(MONTH([1]入力表!$E$6)+1,"00"))&gt;YEAR($D70)&amp;TEXT(MONTH($D70),"00"),COUNTIF(D75:AH75,"")+COUNTIF(D75:AH75,"●"),"")</f>
        <v>31</v>
      </c>
      <c r="AV73" s="63"/>
      <c r="AX73" s="64"/>
      <c r="AY73" s="64"/>
      <c r="AZ73" s="64"/>
      <c r="BB73" s="54" t="s">
        <v>22</v>
      </c>
      <c r="BC73" s="56"/>
      <c r="BD73" s="56"/>
      <c r="BE73" s="56"/>
      <c r="BF73" s="56"/>
      <c r="BG73" s="56"/>
      <c r="BH73" s="56"/>
      <c r="BI73" s="56"/>
      <c r="BJ73" s="56"/>
      <c r="BK73" s="57"/>
      <c r="BL73" s="56"/>
      <c r="BM73" s="56"/>
      <c r="BN73" s="58"/>
      <c r="BO73" s="56"/>
      <c r="BP73" s="56"/>
      <c r="BQ73" s="56"/>
      <c r="BR73" s="56"/>
      <c r="BS73" s="56"/>
      <c r="BT73" s="56"/>
      <c r="BU73" s="56"/>
      <c r="BV73" s="56"/>
      <c r="BW73" s="56"/>
      <c r="BX73" s="56"/>
      <c r="BY73" s="56"/>
      <c r="BZ73" s="56"/>
      <c r="CA73" s="56"/>
      <c r="CB73" s="56"/>
      <c r="CC73" s="58"/>
      <c r="CD73" s="56"/>
      <c r="CE73" s="56"/>
      <c r="CF73" s="86"/>
      <c r="CG73" s="59"/>
      <c r="CH73" s="60"/>
      <c r="CI73" s="60"/>
      <c r="CJ73" s="60"/>
      <c r="CK73" s="60"/>
      <c r="CL73" s="60"/>
      <c r="CM73" s="60"/>
      <c r="CN73" s="60"/>
      <c r="CO73" s="152"/>
      <c r="CP73" s="155"/>
      <c r="CR73" s="141" t="s">
        <v>23</v>
      </c>
      <c r="CS73" s="87" t="s">
        <v>17</v>
      </c>
      <c r="CT73" s="62">
        <f>IF(IF(MONTH([1]入力表!$E$6)=12,YEAR([1]入力表!$E$6)+1&amp;"01",YEAR([1]入力表!$E$6)&amp;TEXT(MONTH([1]入力表!$E$6)+1,"00"))&gt;YEAR($D70)&amp;TEXT(MONTH($D70),"00"),COUNTIF(BC75:CG75,"")+COUNTIF(BC75:CG75,"●"),"")</f>
        <v>31</v>
      </c>
      <c r="CU73" s="63"/>
      <c r="CV73" s="34" t="str">
        <f t="shared" si="96"/>
        <v>対象期間</v>
      </c>
      <c r="CX73" s="54" t="s">
        <v>22</v>
      </c>
      <c r="CY73" s="56"/>
      <c r="CZ73" s="56"/>
      <c r="DA73" s="56"/>
      <c r="DB73" s="56"/>
      <c r="DC73" s="56"/>
      <c r="DD73" s="56"/>
      <c r="DE73" s="56"/>
      <c r="DF73" s="56"/>
      <c r="DG73" s="57"/>
      <c r="DH73" s="56"/>
      <c r="DI73" s="56"/>
      <c r="DJ73" s="58"/>
      <c r="DK73" s="56"/>
      <c r="DL73" s="56"/>
      <c r="DM73" s="56"/>
      <c r="DN73" s="56"/>
      <c r="DO73" s="56"/>
      <c r="DP73" s="56"/>
      <c r="DQ73" s="56"/>
      <c r="DR73" s="56"/>
      <c r="DS73" s="56"/>
      <c r="DT73" s="56"/>
      <c r="DU73" s="56"/>
      <c r="DV73" s="56"/>
      <c r="DW73" s="56"/>
      <c r="DX73" s="56"/>
      <c r="DY73" s="58"/>
      <c r="DZ73" s="56"/>
      <c r="EA73" s="56"/>
      <c r="EB73" s="86"/>
      <c r="EC73" s="59"/>
      <c r="ED73" s="60"/>
      <c r="EE73" s="60"/>
      <c r="EF73" s="60"/>
      <c r="EG73" s="60"/>
      <c r="EH73" s="60"/>
      <c r="EI73" s="60"/>
      <c r="EJ73" s="60"/>
      <c r="EK73" s="152"/>
      <c r="EL73" s="155"/>
      <c r="EN73" s="141" t="s">
        <v>23</v>
      </c>
      <c r="EO73" s="87" t="s">
        <v>17</v>
      </c>
      <c r="EP73" s="62">
        <f>IF(IF(MONTH([1]入力表!$E$6)=12,YEAR([1]入力表!$E$6)+1&amp;"01",YEAR([1]入力表!$E$6)&amp;TEXT(MONTH([1]入力表!$E$6)+1,"00"))&gt;YEAR($D70)&amp;TEXT(MONTH($D70),"00"),COUNTIF(CY75:EC75,"")+COUNTIF(CY75:EC75,"●"),"")</f>
        <v>31</v>
      </c>
      <c r="EQ73" s="63"/>
      <c r="ER73" s="64"/>
      <c r="ES73" s="64"/>
      <c r="ET73" s="64"/>
      <c r="EU73" s="64"/>
      <c r="EV73" s="64"/>
      <c r="EW73" s="64"/>
    </row>
    <row r="74" spans="1:153" s="28" customFormat="1" ht="19.5" thickBot="1">
      <c r="A74" s="34" t="str">
        <f t="shared" si="95"/>
        <v>対象期間</v>
      </c>
      <c r="C74" s="39" t="s">
        <v>16</v>
      </c>
      <c r="D74" s="47"/>
      <c r="E74" s="47"/>
      <c r="F74" s="47"/>
      <c r="G74" s="47"/>
      <c r="H74" s="47"/>
      <c r="I74" s="47"/>
      <c r="J74" s="47"/>
      <c r="K74" s="47"/>
      <c r="L74" s="47"/>
      <c r="M74" s="47"/>
      <c r="N74" s="47"/>
      <c r="O74" s="47"/>
      <c r="P74" s="47"/>
      <c r="Q74" s="47"/>
      <c r="R74" s="47"/>
      <c r="S74" s="47"/>
      <c r="T74" s="47"/>
      <c r="U74" s="47"/>
      <c r="V74" s="47"/>
      <c r="W74" s="47"/>
      <c r="X74" s="47"/>
      <c r="Y74" s="47"/>
      <c r="Z74" s="47"/>
      <c r="AA74" s="47"/>
      <c r="AB74" s="47"/>
      <c r="AC74" s="47"/>
      <c r="AD74" s="47"/>
      <c r="AE74" s="47"/>
      <c r="AF74" s="47"/>
      <c r="AG74" s="47"/>
      <c r="AH74" s="48"/>
      <c r="AI74" s="49"/>
      <c r="AJ74" s="49"/>
      <c r="AK74" s="49"/>
      <c r="AL74" s="49"/>
      <c r="AM74" s="49"/>
      <c r="AN74" s="49"/>
      <c r="AO74" s="49"/>
      <c r="AP74" s="69">
        <f>COUNTIF(D74:AG74,"○")</f>
        <v>0</v>
      </c>
      <c r="AQ74" s="66">
        <f>+AP74+AQ66</f>
        <v>0</v>
      </c>
      <c r="AS74" s="142"/>
      <c r="AT74" s="37" t="s">
        <v>19</v>
      </c>
      <c r="AU74" s="43">
        <f>IF(IF(MONTH([1]入力表!$E$6)=12,YEAR([1]入力表!$E$6)+1&amp;"01",YEAR([1]入力表!$E$6)&amp;TEXT(MONTH([1]入力表!$E$6)+1,"00"))&gt;YEAR($D70)&amp;TEXT(MONTH($D70),"00"),COUNTIF(D75:AH75,"●"),"")</f>
        <v>0</v>
      </c>
      <c r="AX74" s="68"/>
      <c r="AY74" s="68"/>
      <c r="AZ74" s="68"/>
      <c r="BB74" s="39" t="s">
        <v>16</v>
      </c>
      <c r="BC74" s="47" t="s">
        <v>28</v>
      </c>
      <c r="BD74" s="47" t="s">
        <v>28</v>
      </c>
      <c r="BE74" s="47"/>
      <c r="BF74" s="47"/>
      <c r="BG74" s="47"/>
      <c r="BH74" s="47"/>
      <c r="BI74" s="47"/>
      <c r="BJ74" s="47" t="s">
        <v>28</v>
      </c>
      <c r="BK74" s="47" t="s">
        <v>28</v>
      </c>
      <c r="BL74" s="47"/>
      <c r="BM74" s="47"/>
      <c r="BN74" s="47"/>
      <c r="BO74" s="47"/>
      <c r="BP74" s="47"/>
      <c r="BQ74" s="47" t="s">
        <v>28</v>
      </c>
      <c r="BR74" s="47" t="s">
        <v>28</v>
      </c>
      <c r="BS74" s="47"/>
      <c r="BT74" s="47"/>
      <c r="BU74" s="47"/>
      <c r="BV74" s="47"/>
      <c r="BW74" s="47"/>
      <c r="BX74" s="47" t="s">
        <v>28</v>
      </c>
      <c r="BY74" s="47" t="s">
        <v>28</v>
      </c>
      <c r="BZ74" s="47"/>
      <c r="CA74" s="47"/>
      <c r="CB74" s="47"/>
      <c r="CC74" s="47"/>
      <c r="CD74" s="47"/>
      <c r="CE74" s="47" t="s">
        <v>28</v>
      </c>
      <c r="CF74" s="47" t="s">
        <v>28</v>
      </c>
      <c r="CG74" s="48"/>
      <c r="CH74" s="49"/>
      <c r="CI74" s="49"/>
      <c r="CJ74" s="49"/>
      <c r="CK74" s="49"/>
      <c r="CL74" s="49" t="s">
        <v>28</v>
      </c>
      <c r="CM74" s="49" t="s">
        <v>28</v>
      </c>
      <c r="CN74" s="49"/>
      <c r="CO74" s="69">
        <f>COUNTIF(BC74:CF74,"○")</f>
        <v>10</v>
      </c>
      <c r="CP74" s="66">
        <f>+CO74+CP66</f>
        <v>58</v>
      </c>
      <c r="CR74" s="142"/>
      <c r="CS74" s="37" t="s">
        <v>19</v>
      </c>
      <c r="CT74" s="43">
        <f>IF(IF(MONTH([1]入力表!$E$6)=12,YEAR([1]入力表!$E$6)+1&amp;"01",YEAR([1]入力表!$E$6)&amp;TEXT(MONTH([1]入力表!$E$6)+1,"00"))&gt;YEAR($D70)&amp;TEXT(MONTH($D70),"00"),COUNTIF(BC75:CG75,"●"),"")</f>
        <v>0</v>
      </c>
      <c r="CV74" s="34" t="str">
        <f t="shared" si="96"/>
        <v>対象期間</v>
      </c>
      <c r="CX74" s="39" t="s">
        <v>16</v>
      </c>
      <c r="CY74" s="47" t="s">
        <v>28</v>
      </c>
      <c r="CZ74" s="47" t="s">
        <v>28</v>
      </c>
      <c r="DA74" s="47"/>
      <c r="DB74" s="47"/>
      <c r="DC74" s="47"/>
      <c r="DD74" s="47"/>
      <c r="DE74" s="47"/>
      <c r="DF74" s="47" t="s">
        <v>28</v>
      </c>
      <c r="DG74" s="47" t="s">
        <v>28</v>
      </c>
      <c r="DH74" s="47"/>
      <c r="DI74" s="47"/>
      <c r="DJ74" s="47"/>
      <c r="DK74" s="47"/>
      <c r="DL74" s="47"/>
      <c r="DM74" s="47" t="s">
        <v>28</v>
      </c>
      <c r="DN74" s="47" t="s">
        <v>28</v>
      </c>
      <c r="DO74" s="47"/>
      <c r="DP74" s="47"/>
      <c r="DQ74" s="47"/>
      <c r="DR74" s="47"/>
      <c r="DS74" s="47"/>
      <c r="DT74" s="47" t="s">
        <v>28</v>
      </c>
      <c r="DU74" s="47" t="s">
        <v>28</v>
      </c>
      <c r="DV74" s="47"/>
      <c r="DW74" s="47"/>
      <c r="DX74" s="47"/>
      <c r="DY74" s="47"/>
      <c r="DZ74" s="47"/>
      <c r="EA74" s="47" t="s">
        <v>28</v>
      </c>
      <c r="EB74" s="47" t="s">
        <v>28</v>
      </c>
      <c r="EC74" s="48"/>
      <c r="ED74" s="49"/>
      <c r="EE74" s="49"/>
      <c r="EF74" s="49"/>
      <c r="EG74" s="49"/>
      <c r="EH74" s="49" t="s">
        <v>28</v>
      </c>
      <c r="EI74" s="49" t="s">
        <v>28</v>
      </c>
      <c r="EJ74" s="49"/>
      <c r="EK74" s="69">
        <f>COUNTIF(CY74:EB74,"○")</f>
        <v>10</v>
      </c>
      <c r="EL74" s="66">
        <f>+EK74+EL66</f>
        <v>58</v>
      </c>
      <c r="EN74" s="142"/>
      <c r="EO74" s="37" t="s">
        <v>19</v>
      </c>
      <c r="EP74" s="43">
        <f>IF(IF(MONTH([1]入力表!$E$6)=12,YEAR([1]入力表!$E$6)+1&amp;"01",YEAR([1]入力表!$E$6)&amp;TEXT(MONTH([1]入力表!$E$6)+1,"00"))&gt;YEAR($D70)&amp;TEXT(MONTH($D70),"00"),COUNTIF(CY75:EC75,"●"),"")</f>
        <v>9</v>
      </c>
      <c r="ER74" s="68"/>
      <c r="ES74" s="68"/>
      <c r="ET74" s="68"/>
      <c r="EU74" s="68"/>
      <c r="EV74" s="68"/>
      <c r="EW74" s="68"/>
    </row>
    <row r="75" spans="1:153" s="28" customFormat="1" ht="19.5" thickBot="1">
      <c r="A75" s="34" t="str">
        <f t="shared" si="95"/>
        <v>対象期間</v>
      </c>
      <c r="C75" s="70" t="s">
        <v>23</v>
      </c>
      <c r="D75" s="71"/>
      <c r="E75" s="71"/>
      <c r="F75" s="71"/>
      <c r="G75" s="71"/>
      <c r="H75" s="71"/>
      <c r="I75" s="71"/>
      <c r="J75" s="71"/>
      <c r="K75" s="71"/>
      <c r="L75" s="71"/>
      <c r="M75" s="71"/>
      <c r="N75" s="71"/>
      <c r="O75" s="71"/>
      <c r="P75" s="71"/>
      <c r="Q75" s="71"/>
      <c r="R75" s="71"/>
      <c r="S75" s="71"/>
      <c r="T75" s="71"/>
      <c r="U75" s="71"/>
      <c r="V75" s="71"/>
      <c r="W75" s="71"/>
      <c r="X75" s="71"/>
      <c r="Y75" s="71"/>
      <c r="Z75" s="71"/>
      <c r="AA75" s="71"/>
      <c r="AB75" s="71"/>
      <c r="AC75" s="71"/>
      <c r="AD75" s="71"/>
      <c r="AE75" s="71"/>
      <c r="AF75" s="71"/>
      <c r="AG75" s="71"/>
      <c r="AH75" s="72"/>
      <c r="AI75" s="73"/>
      <c r="AJ75" s="73"/>
      <c r="AK75" s="73"/>
      <c r="AL75" s="73"/>
      <c r="AM75" s="73"/>
      <c r="AN75" s="73"/>
      <c r="AO75" s="73"/>
      <c r="AP75" s="76">
        <f>COUNTIF(D75:AG75,"●")</f>
        <v>0</v>
      </c>
      <c r="AQ75" s="75">
        <f>+AP75+AQ67</f>
        <v>0</v>
      </c>
      <c r="AS75" s="142"/>
      <c r="AT75" s="37" t="s">
        <v>21</v>
      </c>
      <c r="AU75" s="50">
        <f>IFERROR(+AU74/AU73,"")</f>
        <v>0</v>
      </c>
      <c r="AV75" s="51" t="str">
        <f>IF(AU75="","",IF(AU75&gt;=0.285,"4週8休以上",IF(AU75&gt;=0.25,"4週7休以上4週8休未満",IF(AU75&gt;=0.214,"4週6休以上4週7休未満",IF(0.214&gt;AU75,"4週6休未満")))))</f>
        <v>4週6休未満</v>
      </c>
      <c r="AX75" s="68"/>
      <c r="AY75" s="68"/>
      <c r="AZ75" s="68"/>
      <c r="BB75" s="70" t="s">
        <v>23</v>
      </c>
      <c r="BC75" s="71"/>
      <c r="BD75" s="71"/>
      <c r="BE75" s="71"/>
      <c r="BF75" s="71"/>
      <c r="BG75" s="71"/>
      <c r="BH75" s="71"/>
      <c r="BI75" s="71"/>
      <c r="BJ75" s="71"/>
      <c r="BK75" s="71"/>
      <c r="BL75" s="71"/>
      <c r="BM75" s="71"/>
      <c r="BN75" s="71"/>
      <c r="BO75" s="71"/>
      <c r="BP75" s="71"/>
      <c r="BQ75" s="71"/>
      <c r="BR75" s="71"/>
      <c r="BS75" s="71"/>
      <c r="BT75" s="71"/>
      <c r="BU75" s="71"/>
      <c r="BV75" s="71"/>
      <c r="BW75" s="71"/>
      <c r="BX75" s="71"/>
      <c r="BY75" s="71"/>
      <c r="BZ75" s="71"/>
      <c r="CA75" s="71"/>
      <c r="CB75" s="71"/>
      <c r="CC75" s="71"/>
      <c r="CD75" s="71"/>
      <c r="CE75" s="71"/>
      <c r="CF75" s="71"/>
      <c r="CG75" s="72"/>
      <c r="CH75" s="73"/>
      <c r="CI75" s="73"/>
      <c r="CJ75" s="73"/>
      <c r="CK75" s="73"/>
      <c r="CL75" s="73"/>
      <c r="CM75" s="73"/>
      <c r="CN75" s="73"/>
      <c r="CO75" s="76">
        <f>COUNTIF(BC75:CF75,"●")</f>
        <v>0</v>
      </c>
      <c r="CP75" s="75">
        <f>+CO75+CP67</f>
        <v>0</v>
      </c>
      <c r="CR75" s="142"/>
      <c r="CS75" s="37" t="s">
        <v>21</v>
      </c>
      <c r="CT75" s="50">
        <f>IFERROR(+CT74/CT73,"")</f>
        <v>0</v>
      </c>
      <c r="CU75" s="51" t="str">
        <f>IF(CT75="","",IF(CT75&gt;=0.285,"4週8休以上",IF(CT75&gt;=0.25,"4週7休以上4週8休未満",IF(CT75&gt;=0.214,"4週6休以上4週7休未満",IF(0.214&gt;CT75,"4週6休未満")))))</f>
        <v>4週6休未満</v>
      </c>
      <c r="CV75" s="34" t="str">
        <f t="shared" si="96"/>
        <v>対象期間</v>
      </c>
      <c r="CX75" s="70" t="s">
        <v>23</v>
      </c>
      <c r="CY75" s="71" t="s">
        <v>29</v>
      </c>
      <c r="CZ75" s="71" t="s">
        <v>29</v>
      </c>
      <c r="DA75" s="71"/>
      <c r="DB75" s="71"/>
      <c r="DC75" s="71"/>
      <c r="DD75" s="71"/>
      <c r="DE75" s="71"/>
      <c r="DF75" s="71" t="s">
        <v>29</v>
      </c>
      <c r="DG75" s="71" t="s">
        <v>29</v>
      </c>
      <c r="DH75" s="71"/>
      <c r="DI75" s="71"/>
      <c r="DJ75" s="71"/>
      <c r="DK75" s="71"/>
      <c r="DL75" s="71"/>
      <c r="DM75" s="71"/>
      <c r="DN75" s="71" t="s">
        <v>29</v>
      </c>
      <c r="DO75" s="71"/>
      <c r="DP75" s="71"/>
      <c r="DQ75" s="71"/>
      <c r="DR75" s="71"/>
      <c r="DS75" s="71"/>
      <c r="DT75" s="71" t="s">
        <v>29</v>
      </c>
      <c r="DU75" s="71" t="s">
        <v>29</v>
      </c>
      <c r="DV75" s="71"/>
      <c r="DW75" s="71"/>
      <c r="DX75" s="71"/>
      <c r="DY75" s="71"/>
      <c r="DZ75" s="71"/>
      <c r="EA75" s="71" t="s">
        <v>29</v>
      </c>
      <c r="EB75" s="71" t="s">
        <v>29</v>
      </c>
      <c r="EC75" s="72"/>
      <c r="ED75" s="73"/>
      <c r="EE75" s="73"/>
      <c r="EF75" s="73"/>
      <c r="EG75" s="73"/>
      <c r="EH75" s="73" t="s">
        <v>29</v>
      </c>
      <c r="EI75" s="73" t="s">
        <v>29</v>
      </c>
      <c r="EJ75" s="73"/>
      <c r="EK75" s="76">
        <f>COUNTIF(CY75:EB75,"●")</f>
        <v>9</v>
      </c>
      <c r="EL75" s="75">
        <f>+EK75+EL67</f>
        <v>57</v>
      </c>
      <c r="EN75" s="142"/>
      <c r="EO75" s="37" t="s">
        <v>21</v>
      </c>
      <c r="EP75" s="50">
        <f>IFERROR(+EP74/EP73,"")</f>
        <v>0.29032258064516131</v>
      </c>
      <c r="EQ75" s="51" t="str">
        <f>IF(EP75="","",IF(EP75&gt;=0.285,"4週8休以上",IF(EP75&gt;=0.25,"4週7休以上4週8休未満",IF(EP75&gt;=0.214,"4週6休以上4週7休未満",IF(0.214&gt;EP75,"4週6休未満")))))</f>
        <v>4週8休以上</v>
      </c>
      <c r="ER75" s="68"/>
      <c r="ES75" s="68"/>
      <c r="ET75" s="68"/>
      <c r="EU75" s="68"/>
      <c r="EV75" s="68"/>
      <c r="EW75" s="68"/>
    </row>
    <row r="76" spans="1:153" s="28" customFormat="1" ht="19.5" thickBot="1">
      <c r="A76" s="34"/>
      <c r="C76" s="77" t="s">
        <v>25</v>
      </c>
      <c r="D76" s="137"/>
      <c r="E76" s="139"/>
      <c r="F76" s="137" t="str">
        <f>IF(COUNTIF(F75:L75,"")&gt;=7,"",IF(COUNTIF(F75:L75,"●")&gt;=2,"OK","OUT"))</f>
        <v/>
      </c>
      <c r="G76" s="138"/>
      <c r="H76" s="138"/>
      <c r="I76" s="138"/>
      <c r="J76" s="138"/>
      <c r="K76" s="138"/>
      <c r="L76" s="139"/>
      <c r="M76" s="137" t="str">
        <f>IF(COUNTIF(M75:S75,"")&gt;=7,"",IF(COUNTIF(M75:S75,"●")&gt;=2,"OK","OUT"))</f>
        <v/>
      </c>
      <c r="N76" s="138"/>
      <c r="O76" s="138"/>
      <c r="P76" s="138"/>
      <c r="Q76" s="138"/>
      <c r="R76" s="138"/>
      <c r="S76" s="139"/>
      <c r="T76" s="137" t="str">
        <f>IF(COUNTIF(T75:Z75,"")&gt;=7,"",IF(COUNTIF(T75:Z75,"●")&gt;=2,"OK","OUT"))</f>
        <v/>
      </c>
      <c r="U76" s="138"/>
      <c r="V76" s="138"/>
      <c r="W76" s="138"/>
      <c r="X76" s="138"/>
      <c r="Y76" s="138"/>
      <c r="Z76" s="139"/>
      <c r="AA76" s="137" t="str">
        <f>IF(COUNTIF(AA75:AG75,"")&gt;=7,"",IF(COUNTIF(AA75:AG75,"●")&gt;=2,"OK","OUT"))</f>
        <v/>
      </c>
      <c r="AB76" s="138"/>
      <c r="AC76" s="138"/>
      <c r="AD76" s="138"/>
      <c r="AE76" s="138"/>
      <c r="AF76" s="138"/>
      <c r="AG76" s="139"/>
      <c r="AH76" s="137" t="str">
        <f>IF(COUNTIF(AH75:AN75,"")&gt;=7,"",IF(COUNTIF(AH75:AN75,"●")&gt;=2,"OK","OUT"))</f>
        <v/>
      </c>
      <c r="AI76" s="138"/>
      <c r="AJ76" s="138"/>
      <c r="AK76" s="138"/>
      <c r="AL76" s="138"/>
      <c r="AM76" s="138"/>
      <c r="AN76" s="139"/>
      <c r="AO76" s="101"/>
      <c r="AP76" s="83"/>
      <c r="AQ76" s="79"/>
      <c r="AS76" s="143"/>
      <c r="AT76" s="80" t="s">
        <v>26</v>
      </c>
      <c r="AU76" s="81" t="str">
        <f>IF(COUNTIF(D76:AO76,"OUT")&gt;=1,"OUT","OK")</f>
        <v>OK</v>
      </c>
      <c r="AV76" s="82"/>
      <c r="AX76" s="68"/>
      <c r="AY76" s="68"/>
      <c r="AZ76" s="68"/>
      <c r="BB76" s="77" t="s">
        <v>25</v>
      </c>
      <c r="BC76" s="137"/>
      <c r="BD76" s="139"/>
      <c r="BE76" s="137" t="str">
        <f>IF(COUNTIF(BE75:BK75,"")&gt;=7,"",IF(COUNTIF(BE75:BK75,"●")&gt;=2,"OK","OUT"))</f>
        <v/>
      </c>
      <c r="BF76" s="138"/>
      <c r="BG76" s="138"/>
      <c r="BH76" s="138"/>
      <c r="BI76" s="138"/>
      <c r="BJ76" s="138"/>
      <c r="BK76" s="139"/>
      <c r="BL76" s="137" t="str">
        <f>IF(COUNTIF(BL75:BR75,"")&gt;=7,"",IF(COUNTIF(BL75:BR75,"●")&gt;=2,"OK","OUT"))</f>
        <v/>
      </c>
      <c r="BM76" s="138"/>
      <c r="BN76" s="138"/>
      <c r="BO76" s="138"/>
      <c r="BP76" s="138"/>
      <c r="BQ76" s="138"/>
      <c r="BR76" s="139"/>
      <c r="BS76" s="137" t="str">
        <f>IF(COUNTIF(BS75:BY75,"")&gt;=7,"",IF(COUNTIF(BS75:BY75,"●")&gt;=2,"OK","OUT"))</f>
        <v/>
      </c>
      <c r="BT76" s="138"/>
      <c r="BU76" s="138"/>
      <c r="BV76" s="138"/>
      <c r="BW76" s="138"/>
      <c r="BX76" s="138"/>
      <c r="BY76" s="139"/>
      <c r="BZ76" s="137" t="str">
        <f>IF(COUNTIF(BZ75:CF75,"")&gt;=7,"",IF(COUNTIF(BZ75:CF75,"●")&gt;=2,"OK","OUT"))</f>
        <v/>
      </c>
      <c r="CA76" s="138"/>
      <c r="CB76" s="138"/>
      <c r="CC76" s="138"/>
      <c r="CD76" s="138"/>
      <c r="CE76" s="138"/>
      <c r="CF76" s="139"/>
      <c r="CG76" s="137" t="str">
        <f>IF(COUNTIF(CG75:CM75,"")&gt;=7,"",IF(COUNTIF(CG75:CM75,"●")&gt;=2,"OK","OUT"))</f>
        <v/>
      </c>
      <c r="CH76" s="138"/>
      <c r="CI76" s="138"/>
      <c r="CJ76" s="138"/>
      <c r="CK76" s="138"/>
      <c r="CL76" s="138"/>
      <c r="CM76" s="139"/>
      <c r="CN76" s="101"/>
      <c r="CO76" s="83"/>
      <c r="CP76" s="79"/>
      <c r="CR76" s="143"/>
      <c r="CS76" s="80" t="s">
        <v>26</v>
      </c>
      <c r="CT76" s="81" t="str">
        <f>IF(COUNTIF(BC76:CN76,"OUT")&gt;=1,"OUT","OK")</f>
        <v>OK</v>
      </c>
      <c r="CU76" s="82"/>
      <c r="CV76" s="34"/>
      <c r="CX76" s="77" t="s">
        <v>25</v>
      </c>
      <c r="CY76" s="137"/>
      <c r="CZ76" s="139"/>
      <c r="DA76" s="137" t="str">
        <f>IF(COUNTIF(DA75:DG75,"")&gt;=7,"",IF(COUNTIF(DA75:DG75,"●")&gt;=2,"OK","OUT"))</f>
        <v>OK</v>
      </c>
      <c r="DB76" s="138"/>
      <c r="DC76" s="138"/>
      <c r="DD76" s="138"/>
      <c r="DE76" s="138"/>
      <c r="DF76" s="138"/>
      <c r="DG76" s="139"/>
      <c r="DH76" s="137" t="str">
        <f>IF(COUNTIF(DH75:DN75,"")&gt;=7,"",IF(COUNTIF(DH75:DN75,"●")&gt;=2,"OK","OUT"))</f>
        <v>OUT</v>
      </c>
      <c r="DI76" s="138"/>
      <c r="DJ76" s="138"/>
      <c r="DK76" s="138"/>
      <c r="DL76" s="138"/>
      <c r="DM76" s="138"/>
      <c r="DN76" s="139"/>
      <c r="DO76" s="137" t="str">
        <f>IF(COUNTIF(DO75:DU75,"")&gt;=7,"",IF(COUNTIF(DO75:DU75,"●")&gt;=2,"OK","OUT"))</f>
        <v>OK</v>
      </c>
      <c r="DP76" s="138"/>
      <c r="DQ76" s="138"/>
      <c r="DR76" s="138"/>
      <c r="DS76" s="138"/>
      <c r="DT76" s="138"/>
      <c r="DU76" s="139"/>
      <c r="DV76" s="137" t="str">
        <f>IF(COUNTIF(DV75:EB75,"")&gt;=7,"",IF(COUNTIF(DV75:EB75,"●")&gt;=2,"OK","OUT"))</f>
        <v>OK</v>
      </c>
      <c r="DW76" s="138"/>
      <c r="DX76" s="138"/>
      <c r="DY76" s="138"/>
      <c r="DZ76" s="138"/>
      <c r="EA76" s="138"/>
      <c r="EB76" s="139"/>
      <c r="EC76" s="137" t="str">
        <f>IF(COUNTIF(EC75:EI75,"")&gt;=7,"",IF(COUNTIF(EC75:EI75,"●")&gt;=2,"OK","OUT"))</f>
        <v>OK</v>
      </c>
      <c r="ED76" s="138"/>
      <c r="EE76" s="138"/>
      <c r="EF76" s="138"/>
      <c r="EG76" s="138"/>
      <c r="EH76" s="138"/>
      <c r="EI76" s="139"/>
      <c r="EJ76" s="101"/>
      <c r="EK76" s="83"/>
      <c r="EL76" s="79"/>
      <c r="EN76" s="143"/>
      <c r="EO76" s="80" t="s">
        <v>26</v>
      </c>
      <c r="EP76" s="81" t="str">
        <f>IF(COUNTIF(CY76:EJ76,"OUT")&gt;=1,"OUT","OK")</f>
        <v>OUT</v>
      </c>
      <c r="EQ76" s="82"/>
      <c r="ER76" s="68"/>
      <c r="ES76" s="68"/>
      <c r="ET76" s="68"/>
      <c r="EU76" s="68"/>
      <c r="EV76" s="68"/>
      <c r="EW76" s="68"/>
    </row>
    <row r="77" spans="1:153" ht="19.5" thickBot="1">
      <c r="A77" s="34" t="str">
        <f t="shared" si="95"/>
        <v>対象期間</v>
      </c>
      <c r="AX77" s="1"/>
      <c r="AY77" s="1"/>
      <c r="AZ77" s="1"/>
      <c r="CV77" s="34" t="str">
        <f t="shared" si="96"/>
        <v>対象期間</v>
      </c>
      <c r="ER77" s="1"/>
      <c r="ES77" s="1"/>
      <c r="ET77" s="1"/>
      <c r="EU77" s="1"/>
      <c r="EV77" s="1"/>
      <c r="EW77" s="1"/>
    </row>
    <row r="78" spans="1:153" ht="13.5" customHeight="1">
      <c r="A78" s="34" t="str">
        <f t="shared" ref="A78:A85" si="106">IF($AU$78="","","対象期間")</f>
        <v>対象期間</v>
      </c>
      <c r="C78" s="36" t="s">
        <v>13</v>
      </c>
      <c r="D78" s="145">
        <f>D70+MONTH(1)</f>
        <v>12</v>
      </c>
      <c r="E78" s="146"/>
      <c r="F78" s="146"/>
      <c r="G78" s="146"/>
      <c r="H78" s="146"/>
      <c r="I78" s="146"/>
      <c r="J78" s="146"/>
      <c r="K78" s="146"/>
      <c r="L78" s="146"/>
      <c r="M78" s="146"/>
      <c r="N78" s="146"/>
      <c r="O78" s="146"/>
      <c r="P78" s="146"/>
      <c r="Q78" s="146"/>
      <c r="R78" s="146"/>
      <c r="S78" s="146"/>
      <c r="T78" s="146"/>
      <c r="U78" s="146"/>
      <c r="V78" s="146"/>
      <c r="W78" s="146"/>
      <c r="X78" s="146"/>
      <c r="Y78" s="146"/>
      <c r="Z78" s="146"/>
      <c r="AA78" s="146"/>
      <c r="AB78" s="146"/>
      <c r="AC78" s="146"/>
      <c r="AD78" s="146"/>
      <c r="AE78" s="146"/>
      <c r="AF78" s="146"/>
      <c r="AG78" s="146"/>
      <c r="AH78" s="146"/>
      <c r="AI78" s="147">
        <f>MONTH(D78+1)</f>
        <v>1</v>
      </c>
      <c r="AJ78" s="148"/>
      <c r="AK78" s="148"/>
      <c r="AL78" s="148"/>
      <c r="AM78" s="148"/>
      <c r="AN78" s="148"/>
      <c r="AO78" s="149"/>
      <c r="AP78" s="150" t="s">
        <v>14</v>
      </c>
      <c r="AQ78" s="153" t="s">
        <v>15</v>
      </c>
      <c r="AS78" s="144" t="s">
        <v>16</v>
      </c>
      <c r="AT78" s="37" t="s">
        <v>17</v>
      </c>
      <c r="AU78" s="38">
        <f>IF(IF(MONTH([1]入力表!$E$6)=12,YEAR([1]入力表!$E$6)+1&amp;"01",YEAR([1]入力表!$E$6)&amp;TEXT(MONTH([1]入力表!$E$6)+1,"00"))&gt;YEAR($D78)&amp;TEXT(MONTH($D78),"00"),COUNTIF(D82:AH82,"")+COUNTIF(D82:AH82,"○"),"")</f>
        <v>31</v>
      </c>
      <c r="AX78" s="1"/>
      <c r="AY78" s="1"/>
      <c r="AZ78" s="1"/>
      <c r="BB78" s="36" t="s">
        <v>13</v>
      </c>
      <c r="BC78" s="145">
        <f>BC70+MONTH(1)</f>
        <v>12</v>
      </c>
      <c r="BD78" s="146"/>
      <c r="BE78" s="146"/>
      <c r="BF78" s="146"/>
      <c r="BG78" s="146"/>
      <c r="BH78" s="146"/>
      <c r="BI78" s="146"/>
      <c r="BJ78" s="146"/>
      <c r="BK78" s="146"/>
      <c r="BL78" s="146"/>
      <c r="BM78" s="146"/>
      <c r="BN78" s="146"/>
      <c r="BO78" s="146"/>
      <c r="BP78" s="146"/>
      <c r="BQ78" s="146"/>
      <c r="BR78" s="146"/>
      <c r="BS78" s="146"/>
      <c r="BT78" s="146"/>
      <c r="BU78" s="146"/>
      <c r="BV78" s="146"/>
      <c r="BW78" s="146"/>
      <c r="BX78" s="146"/>
      <c r="BY78" s="146"/>
      <c r="BZ78" s="146"/>
      <c r="CA78" s="146"/>
      <c r="CB78" s="146"/>
      <c r="CC78" s="146"/>
      <c r="CD78" s="146"/>
      <c r="CE78" s="146"/>
      <c r="CF78" s="146"/>
      <c r="CG78" s="146"/>
      <c r="CH78" s="147">
        <f>MONTH(BC78+1)</f>
        <v>1</v>
      </c>
      <c r="CI78" s="148"/>
      <c r="CJ78" s="148"/>
      <c r="CK78" s="148"/>
      <c r="CL78" s="148"/>
      <c r="CM78" s="148"/>
      <c r="CN78" s="149"/>
      <c r="CO78" s="150" t="s">
        <v>14</v>
      </c>
      <c r="CP78" s="153" t="s">
        <v>15</v>
      </c>
      <c r="CR78" s="144" t="s">
        <v>16</v>
      </c>
      <c r="CS78" s="37" t="s">
        <v>17</v>
      </c>
      <c r="CT78" s="38">
        <f>IF(IF(MONTH([1]入力表!$E$6)=12,YEAR([1]入力表!$E$6)+1&amp;"01",YEAR([1]入力表!$E$6)&amp;TEXT(MONTH([1]入力表!$E$6)+1,"00"))&gt;YEAR($D78)&amp;TEXT(MONTH($D78),"00"),COUNTIF(BC82:CG82,"")+COUNTIF(BC82:CG82,"○"),"")</f>
        <v>28</v>
      </c>
      <c r="CV78" s="34" t="str">
        <f t="shared" ref="CV78:CV85" si="107">IF($AU$78="","","対象期間")</f>
        <v>対象期間</v>
      </c>
      <c r="CX78" s="36" t="s">
        <v>13</v>
      </c>
      <c r="CY78" s="145">
        <f>CY70+MONTH(1)</f>
        <v>12</v>
      </c>
      <c r="CZ78" s="146"/>
      <c r="DA78" s="146"/>
      <c r="DB78" s="146"/>
      <c r="DC78" s="146"/>
      <c r="DD78" s="146"/>
      <c r="DE78" s="146"/>
      <c r="DF78" s="146"/>
      <c r="DG78" s="146"/>
      <c r="DH78" s="146"/>
      <c r="DI78" s="146"/>
      <c r="DJ78" s="146"/>
      <c r="DK78" s="146"/>
      <c r="DL78" s="146"/>
      <c r="DM78" s="146"/>
      <c r="DN78" s="146"/>
      <c r="DO78" s="146"/>
      <c r="DP78" s="146"/>
      <c r="DQ78" s="146"/>
      <c r="DR78" s="146"/>
      <c r="DS78" s="146"/>
      <c r="DT78" s="146"/>
      <c r="DU78" s="146"/>
      <c r="DV78" s="146"/>
      <c r="DW78" s="146"/>
      <c r="DX78" s="146"/>
      <c r="DY78" s="146"/>
      <c r="DZ78" s="146"/>
      <c r="EA78" s="146"/>
      <c r="EB78" s="146"/>
      <c r="EC78" s="146"/>
      <c r="ED78" s="147">
        <f>MONTH(CY78+1)</f>
        <v>1</v>
      </c>
      <c r="EE78" s="148"/>
      <c r="EF78" s="148"/>
      <c r="EG78" s="148"/>
      <c r="EH78" s="148"/>
      <c r="EI78" s="148"/>
      <c r="EJ78" s="149"/>
      <c r="EK78" s="150" t="s">
        <v>14</v>
      </c>
      <c r="EL78" s="153" t="s">
        <v>15</v>
      </c>
      <c r="EN78" s="144" t="s">
        <v>16</v>
      </c>
      <c r="EO78" s="37" t="s">
        <v>17</v>
      </c>
      <c r="EP78" s="38">
        <f>IF(IF(MONTH([1]入力表!$E$6)=12,YEAR([1]入力表!$E$6)+1&amp;"01",YEAR([1]入力表!$E$6)&amp;TEXT(MONTH([1]入力表!$E$6)+1,"00"))&gt;YEAR($D78)&amp;TEXT(MONTH($D78),"00"),COUNTIF(CY82:EC82,"")+COUNTIF(CY82:EC82,"○"),"")</f>
        <v>28</v>
      </c>
      <c r="ER78" s="1"/>
      <c r="ES78" s="1"/>
      <c r="ET78" s="1"/>
      <c r="EU78" s="1"/>
      <c r="EV78" s="1"/>
      <c r="EW78" s="1"/>
    </row>
    <row r="79" spans="1:153" ht="19.5" thickBot="1">
      <c r="A79" s="34" t="str">
        <f t="shared" si="106"/>
        <v>対象期間</v>
      </c>
      <c r="C79" s="39" t="s">
        <v>18</v>
      </c>
      <c r="D79" s="40">
        <f>DATE($M$7,D78,1)</f>
        <v>45992</v>
      </c>
      <c r="E79" s="40">
        <f>D79+1</f>
        <v>45993</v>
      </c>
      <c r="F79" s="40">
        <f t="shared" ref="F79:AO79" si="108">E79+1</f>
        <v>45994</v>
      </c>
      <c r="G79" s="41">
        <f t="shared" si="108"/>
        <v>45995</v>
      </c>
      <c r="H79" s="41">
        <f t="shared" si="108"/>
        <v>45996</v>
      </c>
      <c r="I79" s="41">
        <f t="shared" si="108"/>
        <v>45997</v>
      </c>
      <c r="J79" s="41">
        <f t="shared" si="108"/>
        <v>45998</v>
      </c>
      <c r="K79" s="41">
        <f t="shared" si="108"/>
        <v>45999</v>
      </c>
      <c r="L79" s="41">
        <f t="shared" si="108"/>
        <v>46000</v>
      </c>
      <c r="M79" s="41">
        <f t="shared" si="108"/>
        <v>46001</v>
      </c>
      <c r="N79" s="41">
        <f t="shared" si="108"/>
        <v>46002</v>
      </c>
      <c r="O79" s="41">
        <f t="shared" si="108"/>
        <v>46003</v>
      </c>
      <c r="P79" s="41">
        <f t="shared" si="108"/>
        <v>46004</v>
      </c>
      <c r="Q79" s="41">
        <f t="shared" si="108"/>
        <v>46005</v>
      </c>
      <c r="R79" s="41">
        <f t="shared" si="108"/>
        <v>46006</v>
      </c>
      <c r="S79" s="41">
        <f t="shared" si="108"/>
        <v>46007</v>
      </c>
      <c r="T79" s="41">
        <f t="shared" si="108"/>
        <v>46008</v>
      </c>
      <c r="U79" s="41">
        <f t="shared" si="108"/>
        <v>46009</v>
      </c>
      <c r="V79" s="41">
        <f t="shared" si="108"/>
        <v>46010</v>
      </c>
      <c r="W79" s="41">
        <f t="shared" si="108"/>
        <v>46011</v>
      </c>
      <c r="X79" s="41">
        <f t="shared" si="108"/>
        <v>46012</v>
      </c>
      <c r="Y79" s="41">
        <f t="shared" si="108"/>
        <v>46013</v>
      </c>
      <c r="Z79" s="41">
        <f t="shared" si="108"/>
        <v>46014</v>
      </c>
      <c r="AA79" s="41">
        <f t="shared" si="108"/>
        <v>46015</v>
      </c>
      <c r="AB79" s="41">
        <f t="shared" si="108"/>
        <v>46016</v>
      </c>
      <c r="AC79" s="41">
        <f t="shared" si="108"/>
        <v>46017</v>
      </c>
      <c r="AD79" s="41">
        <f t="shared" si="108"/>
        <v>46018</v>
      </c>
      <c r="AE79" s="41">
        <f t="shared" si="108"/>
        <v>46019</v>
      </c>
      <c r="AF79" s="41">
        <f t="shared" si="108"/>
        <v>46020</v>
      </c>
      <c r="AG79" s="41">
        <f t="shared" si="108"/>
        <v>46021</v>
      </c>
      <c r="AH79" s="84">
        <f t="shared" si="108"/>
        <v>46022</v>
      </c>
      <c r="AI79" s="42">
        <f t="shared" si="108"/>
        <v>46023</v>
      </c>
      <c r="AJ79" s="42">
        <f t="shared" si="108"/>
        <v>46024</v>
      </c>
      <c r="AK79" s="42">
        <f t="shared" si="108"/>
        <v>46025</v>
      </c>
      <c r="AL79" s="42">
        <f t="shared" si="108"/>
        <v>46026</v>
      </c>
      <c r="AM79" s="42">
        <f t="shared" si="108"/>
        <v>46027</v>
      </c>
      <c r="AN79" s="42">
        <f t="shared" si="108"/>
        <v>46028</v>
      </c>
      <c r="AO79" s="42">
        <f t="shared" si="108"/>
        <v>46029</v>
      </c>
      <c r="AP79" s="151"/>
      <c r="AQ79" s="154"/>
      <c r="AS79" s="144"/>
      <c r="AT79" s="37" t="s">
        <v>19</v>
      </c>
      <c r="AU79" s="43">
        <f>IF(IF(MONTH([1]入力表!$E$6)=12,YEAR([1]入力表!$E$6)+1&amp;"01",YEAR([1]入力表!$E$6)&amp;TEXT(MONTH([1]入力表!$E$6)+1,"00"))&gt;YEAR($D78)&amp;TEXT(MONTH($D78),"00"),COUNTIF(D82:AH82,"○"),"")</f>
        <v>0</v>
      </c>
      <c r="AX79" s="1"/>
      <c r="AY79" s="1"/>
      <c r="AZ79" s="1"/>
      <c r="BB79" s="39" t="s">
        <v>18</v>
      </c>
      <c r="BC79" s="40">
        <f>DATE($M$7,BC78,1)</f>
        <v>45992</v>
      </c>
      <c r="BD79" s="40">
        <f>BC79+1</f>
        <v>45993</v>
      </c>
      <c r="BE79" s="40">
        <f t="shared" ref="BE79:CN79" si="109">BD79+1</f>
        <v>45994</v>
      </c>
      <c r="BF79" s="41">
        <f t="shared" si="109"/>
        <v>45995</v>
      </c>
      <c r="BG79" s="41">
        <f t="shared" si="109"/>
        <v>45996</v>
      </c>
      <c r="BH79" s="41">
        <f t="shared" si="109"/>
        <v>45997</v>
      </c>
      <c r="BI79" s="41">
        <f t="shared" si="109"/>
        <v>45998</v>
      </c>
      <c r="BJ79" s="41">
        <f t="shared" si="109"/>
        <v>45999</v>
      </c>
      <c r="BK79" s="41">
        <f t="shared" si="109"/>
        <v>46000</v>
      </c>
      <c r="BL79" s="41">
        <f t="shared" si="109"/>
        <v>46001</v>
      </c>
      <c r="BM79" s="41">
        <f t="shared" si="109"/>
        <v>46002</v>
      </c>
      <c r="BN79" s="41">
        <f t="shared" si="109"/>
        <v>46003</v>
      </c>
      <c r="BO79" s="41">
        <f t="shared" si="109"/>
        <v>46004</v>
      </c>
      <c r="BP79" s="41">
        <f t="shared" si="109"/>
        <v>46005</v>
      </c>
      <c r="BQ79" s="41">
        <f t="shared" si="109"/>
        <v>46006</v>
      </c>
      <c r="BR79" s="41">
        <f t="shared" si="109"/>
        <v>46007</v>
      </c>
      <c r="BS79" s="41">
        <f t="shared" si="109"/>
        <v>46008</v>
      </c>
      <c r="BT79" s="41">
        <f t="shared" si="109"/>
        <v>46009</v>
      </c>
      <c r="BU79" s="41">
        <f t="shared" si="109"/>
        <v>46010</v>
      </c>
      <c r="BV79" s="41">
        <f t="shared" si="109"/>
        <v>46011</v>
      </c>
      <c r="BW79" s="41">
        <f t="shared" si="109"/>
        <v>46012</v>
      </c>
      <c r="BX79" s="41">
        <f t="shared" si="109"/>
        <v>46013</v>
      </c>
      <c r="BY79" s="41">
        <f t="shared" si="109"/>
        <v>46014</v>
      </c>
      <c r="BZ79" s="41">
        <f t="shared" si="109"/>
        <v>46015</v>
      </c>
      <c r="CA79" s="41">
        <f t="shared" si="109"/>
        <v>46016</v>
      </c>
      <c r="CB79" s="41">
        <f t="shared" si="109"/>
        <v>46017</v>
      </c>
      <c r="CC79" s="41">
        <f t="shared" si="109"/>
        <v>46018</v>
      </c>
      <c r="CD79" s="41">
        <f t="shared" si="109"/>
        <v>46019</v>
      </c>
      <c r="CE79" s="96">
        <f t="shared" si="109"/>
        <v>46020</v>
      </c>
      <c r="CF79" s="96">
        <f t="shared" si="109"/>
        <v>46021</v>
      </c>
      <c r="CG79" s="102">
        <f t="shared" si="109"/>
        <v>46022</v>
      </c>
      <c r="CH79" s="96">
        <f t="shared" si="109"/>
        <v>46023</v>
      </c>
      <c r="CI79" s="96">
        <f t="shared" si="109"/>
        <v>46024</v>
      </c>
      <c r="CJ79" s="96">
        <f t="shared" si="109"/>
        <v>46025</v>
      </c>
      <c r="CK79" s="42">
        <f t="shared" si="109"/>
        <v>46026</v>
      </c>
      <c r="CL79" s="42">
        <f t="shared" si="109"/>
        <v>46027</v>
      </c>
      <c r="CM79" s="42">
        <f t="shared" si="109"/>
        <v>46028</v>
      </c>
      <c r="CN79" s="42">
        <f t="shared" si="109"/>
        <v>46029</v>
      </c>
      <c r="CO79" s="151"/>
      <c r="CP79" s="154"/>
      <c r="CR79" s="144"/>
      <c r="CS79" s="37" t="s">
        <v>19</v>
      </c>
      <c r="CT79" s="43">
        <f>IF(IF(MONTH([1]入力表!$E$6)=12,YEAR([1]入力表!$E$6)+1&amp;"01",YEAR([1]入力表!$E$6)&amp;TEXT(MONTH([1]入力表!$E$6)+1,"00"))&gt;YEAR($D78)&amp;TEXT(MONTH($D78),"00"),COUNTIF(BC82:CG82,"○"),"")</f>
        <v>8</v>
      </c>
      <c r="CV79" s="34" t="str">
        <f t="shared" si="107"/>
        <v>対象期間</v>
      </c>
      <c r="CX79" s="39" t="s">
        <v>18</v>
      </c>
      <c r="CY79" s="40">
        <f>DATE($M$7,CY78,1)</f>
        <v>45992</v>
      </c>
      <c r="CZ79" s="40">
        <f>CY79+1</f>
        <v>45993</v>
      </c>
      <c r="DA79" s="40">
        <f t="shared" ref="DA79:EJ79" si="110">CZ79+1</f>
        <v>45994</v>
      </c>
      <c r="DB79" s="41">
        <f t="shared" si="110"/>
        <v>45995</v>
      </c>
      <c r="DC79" s="41">
        <f t="shared" si="110"/>
        <v>45996</v>
      </c>
      <c r="DD79" s="41">
        <f t="shared" si="110"/>
        <v>45997</v>
      </c>
      <c r="DE79" s="41">
        <f t="shared" si="110"/>
        <v>45998</v>
      </c>
      <c r="DF79" s="41">
        <f t="shared" si="110"/>
        <v>45999</v>
      </c>
      <c r="DG79" s="41">
        <f t="shared" si="110"/>
        <v>46000</v>
      </c>
      <c r="DH79" s="41">
        <f t="shared" si="110"/>
        <v>46001</v>
      </c>
      <c r="DI79" s="41">
        <f t="shared" si="110"/>
        <v>46002</v>
      </c>
      <c r="DJ79" s="41">
        <f t="shared" si="110"/>
        <v>46003</v>
      </c>
      <c r="DK79" s="41">
        <f t="shared" si="110"/>
        <v>46004</v>
      </c>
      <c r="DL79" s="41">
        <f t="shared" si="110"/>
        <v>46005</v>
      </c>
      <c r="DM79" s="41">
        <f t="shared" si="110"/>
        <v>46006</v>
      </c>
      <c r="DN79" s="41">
        <f t="shared" si="110"/>
        <v>46007</v>
      </c>
      <c r="DO79" s="41">
        <f t="shared" si="110"/>
        <v>46008</v>
      </c>
      <c r="DP79" s="41">
        <f t="shared" si="110"/>
        <v>46009</v>
      </c>
      <c r="DQ79" s="41">
        <f t="shared" si="110"/>
        <v>46010</v>
      </c>
      <c r="DR79" s="41">
        <f t="shared" si="110"/>
        <v>46011</v>
      </c>
      <c r="DS79" s="41">
        <f t="shared" si="110"/>
        <v>46012</v>
      </c>
      <c r="DT79" s="41">
        <f t="shared" si="110"/>
        <v>46013</v>
      </c>
      <c r="DU79" s="41">
        <f t="shared" si="110"/>
        <v>46014</v>
      </c>
      <c r="DV79" s="41">
        <f t="shared" si="110"/>
        <v>46015</v>
      </c>
      <c r="DW79" s="41">
        <f t="shared" si="110"/>
        <v>46016</v>
      </c>
      <c r="DX79" s="41">
        <f t="shared" si="110"/>
        <v>46017</v>
      </c>
      <c r="DY79" s="41">
        <f t="shared" si="110"/>
        <v>46018</v>
      </c>
      <c r="DZ79" s="41">
        <f t="shared" si="110"/>
        <v>46019</v>
      </c>
      <c r="EA79" s="96">
        <f t="shared" si="110"/>
        <v>46020</v>
      </c>
      <c r="EB79" s="96">
        <f t="shared" si="110"/>
        <v>46021</v>
      </c>
      <c r="EC79" s="102">
        <f t="shared" si="110"/>
        <v>46022</v>
      </c>
      <c r="ED79" s="96">
        <f t="shared" si="110"/>
        <v>46023</v>
      </c>
      <c r="EE79" s="96">
        <f t="shared" si="110"/>
        <v>46024</v>
      </c>
      <c r="EF79" s="96">
        <f t="shared" si="110"/>
        <v>46025</v>
      </c>
      <c r="EG79" s="42">
        <f t="shared" si="110"/>
        <v>46026</v>
      </c>
      <c r="EH79" s="42">
        <f t="shared" si="110"/>
        <v>46027</v>
      </c>
      <c r="EI79" s="42">
        <f t="shared" si="110"/>
        <v>46028</v>
      </c>
      <c r="EJ79" s="42">
        <f t="shared" si="110"/>
        <v>46029</v>
      </c>
      <c r="EK79" s="151"/>
      <c r="EL79" s="154"/>
      <c r="EN79" s="144"/>
      <c r="EO79" s="37" t="s">
        <v>19</v>
      </c>
      <c r="EP79" s="43">
        <f>IF(IF(MONTH([1]入力表!$E$6)=12,YEAR([1]入力表!$E$6)+1&amp;"01",YEAR([1]入力表!$E$6)&amp;TEXT(MONTH([1]入力表!$E$6)+1,"00"))&gt;YEAR($D78)&amp;TEXT(MONTH($D78),"00"),COUNTIF(CY82:EC82,"○"),"")</f>
        <v>8</v>
      </c>
      <c r="ER79" s="1"/>
      <c r="ES79" s="1"/>
      <c r="ET79" s="1"/>
      <c r="EU79" s="1"/>
      <c r="EV79" s="1"/>
      <c r="EW79" s="1"/>
    </row>
    <row r="80" spans="1:153" ht="19.5" thickBot="1">
      <c r="A80" s="34" t="str">
        <f t="shared" si="106"/>
        <v>対象期間</v>
      </c>
      <c r="C80" s="39" t="s">
        <v>20</v>
      </c>
      <c r="D80" s="46" t="str">
        <f>TEXT(WEEKDAY(+D79),"aaa")</f>
        <v>月</v>
      </c>
      <c r="E80" s="46" t="str">
        <f>TEXT(WEEKDAY(+E79),"aaa")</f>
        <v>火</v>
      </c>
      <c r="F80" s="46" t="str">
        <f t="shared" ref="F80:AE80" si="111">TEXT(WEEKDAY(+F79),"aaa")</f>
        <v>水</v>
      </c>
      <c r="G80" s="47" t="str">
        <f t="shared" si="111"/>
        <v>木</v>
      </c>
      <c r="H80" s="47" t="str">
        <f t="shared" si="111"/>
        <v>金</v>
      </c>
      <c r="I80" s="47" t="str">
        <f t="shared" si="111"/>
        <v>土</v>
      </c>
      <c r="J80" s="47" t="str">
        <f t="shared" si="111"/>
        <v>日</v>
      </c>
      <c r="K80" s="47" t="str">
        <f t="shared" si="111"/>
        <v>月</v>
      </c>
      <c r="L80" s="47" t="str">
        <f t="shared" si="111"/>
        <v>火</v>
      </c>
      <c r="M80" s="47" t="str">
        <f t="shared" si="111"/>
        <v>水</v>
      </c>
      <c r="N80" s="47" t="str">
        <f t="shared" si="111"/>
        <v>木</v>
      </c>
      <c r="O80" s="47" t="str">
        <f t="shared" si="111"/>
        <v>金</v>
      </c>
      <c r="P80" s="47" t="str">
        <f t="shared" si="111"/>
        <v>土</v>
      </c>
      <c r="Q80" s="47" t="str">
        <f t="shared" si="111"/>
        <v>日</v>
      </c>
      <c r="R80" s="47" t="str">
        <f t="shared" si="111"/>
        <v>月</v>
      </c>
      <c r="S80" s="47" t="str">
        <f t="shared" si="111"/>
        <v>火</v>
      </c>
      <c r="T80" s="47" t="str">
        <f t="shared" si="111"/>
        <v>水</v>
      </c>
      <c r="U80" s="47" t="str">
        <f t="shared" si="111"/>
        <v>木</v>
      </c>
      <c r="V80" s="47" t="str">
        <f t="shared" si="111"/>
        <v>金</v>
      </c>
      <c r="W80" s="47" t="str">
        <f t="shared" si="111"/>
        <v>土</v>
      </c>
      <c r="X80" s="47" t="str">
        <f t="shared" si="111"/>
        <v>日</v>
      </c>
      <c r="Y80" s="47" t="str">
        <f t="shared" si="111"/>
        <v>月</v>
      </c>
      <c r="Z80" s="47" t="str">
        <f t="shared" si="111"/>
        <v>火</v>
      </c>
      <c r="AA80" s="47" t="str">
        <f t="shared" si="111"/>
        <v>水</v>
      </c>
      <c r="AB80" s="47" t="str">
        <f t="shared" si="111"/>
        <v>木</v>
      </c>
      <c r="AC80" s="47" t="str">
        <f t="shared" si="111"/>
        <v>金</v>
      </c>
      <c r="AD80" s="47" t="str">
        <f t="shared" si="111"/>
        <v>土</v>
      </c>
      <c r="AE80" s="47" t="str">
        <f t="shared" si="111"/>
        <v>日</v>
      </c>
      <c r="AF80" s="47" t="str">
        <f>IF(AF79="／","／",TEXT(WEEKDAY(+AF79),"aaa"))</f>
        <v>月</v>
      </c>
      <c r="AG80" s="47" t="str">
        <f t="shared" ref="AG80:AO80" si="112">IF(AG79="／","／",TEXT(WEEKDAY(+AG79),"aaa"))</f>
        <v>火</v>
      </c>
      <c r="AH80" s="85" t="str">
        <f t="shared" si="112"/>
        <v>水</v>
      </c>
      <c r="AI80" s="49" t="str">
        <f t="shared" si="112"/>
        <v>木</v>
      </c>
      <c r="AJ80" s="49" t="str">
        <f t="shared" si="112"/>
        <v>金</v>
      </c>
      <c r="AK80" s="49" t="str">
        <f t="shared" si="112"/>
        <v>土</v>
      </c>
      <c r="AL80" s="49" t="str">
        <f t="shared" si="112"/>
        <v>日</v>
      </c>
      <c r="AM80" s="49" t="str">
        <f t="shared" si="112"/>
        <v>月</v>
      </c>
      <c r="AN80" s="49" t="str">
        <f t="shared" si="112"/>
        <v>火</v>
      </c>
      <c r="AO80" s="49" t="str">
        <f t="shared" si="112"/>
        <v>水</v>
      </c>
      <c r="AP80" s="151"/>
      <c r="AQ80" s="154"/>
      <c r="AS80" s="144"/>
      <c r="AT80" s="37" t="s">
        <v>21</v>
      </c>
      <c r="AU80" s="50">
        <f>IFERROR(+AU79/AU78,"")</f>
        <v>0</v>
      </c>
      <c r="AV80" s="51" t="str">
        <f>IF(AU80="","",IF(AU80&gt;=0.285,"4週8休以上",IF(AU80&gt;=0.25,"4週7休以上4週8休未満",IF(AU80&gt;=0.214,"4週6休以上4週7休未満",IF(0.214&gt;AU80,"4週6休未満")))))</f>
        <v>4週6休未満</v>
      </c>
      <c r="AX80" s="1"/>
      <c r="AY80" s="1"/>
      <c r="AZ80" s="1"/>
      <c r="BB80" s="39" t="s">
        <v>20</v>
      </c>
      <c r="BC80" s="46" t="str">
        <f>TEXT(WEEKDAY(+BC79),"aaa")</f>
        <v>月</v>
      </c>
      <c r="BD80" s="46" t="str">
        <f>TEXT(WEEKDAY(+BD79),"aaa")</f>
        <v>火</v>
      </c>
      <c r="BE80" s="46" t="str">
        <f t="shared" ref="BE80:CD80" si="113">TEXT(WEEKDAY(+BE79),"aaa")</f>
        <v>水</v>
      </c>
      <c r="BF80" s="47" t="str">
        <f t="shared" si="113"/>
        <v>木</v>
      </c>
      <c r="BG80" s="47" t="str">
        <f t="shared" si="113"/>
        <v>金</v>
      </c>
      <c r="BH80" s="47" t="str">
        <f t="shared" si="113"/>
        <v>土</v>
      </c>
      <c r="BI80" s="47" t="str">
        <f t="shared" si="113"/>
        <v>日</v>
      </c>
      <c r="BJ80" s="47" t="str">
        <f t="shared" si="113"/>
        <v>月</v>
      </c>
      <c r="BK80" s="47" t="str">
        <f t="shared" si="113"/>
        <v>火</v>
      </c>
      <c r="BL80" s="47" t="str">
        <f t="shared" si="113"/>
        <v>水</v>
      </c>
      <c r="BM80" s="47" t="str">
        <f t="shared" si="113"/>
        <v>木</v>
      </c>
      <c r="BN80" s="47" t="str">
        <f t="shared" si="113"/>
        <v>金</v>
      </c>
      <c r="BO80" s="47" t="str">
        <f t="shared" si="113"/>
        <v>土</v>
      </c>
      <c r="BP80" s="47" t="str">
        <f t="shared" si="113"/>
        <v>日</v>
      </c>
      <c r="BQ80" s="47" t="str">
        <f t="shared" si="113"/>
        <v>月</v>
      </c>
      <c r="BR80" s="47" t="str">
        <f t="shared" si="113"/>
        <v>火</v>
      </c>
      <c r="BS80" s="47" t="str">
        <f t="shared" si="113"/>
        <v>水</v>
      </c>
      <c r="BT80" s="47" t="str">
        <f t="shared" si="113"/>
        <v>木</v>
      </c>
      <c r="BU80" s="47" t="str">
        <f t="shared" si="113"/>
        <v>金</v>
      </c>
      <c r="BV80" s="47" t="str">
        <f t="shared" si="113"/>
        <v>土</v>
      </c>
      <c r="BW80" s="47" t="str">
        <f t="shared" si="113"/>
        <v>日</v>
      </c>
      <c r="BX80" s="47" t="str">
        <f t="shared" si="113"/>
        <v>月</v>
      </c>
      <c r="BY80" s="47" t="str">
        <f t="shared" si="113"/>
        <v>火</v>
      </c>
      <c r="BZ80" s="47" t="str">
        <f t="shared" si="113"/>
        <v>水</v>
      </c>
      <c r="CA80" s="47" t="str">
        <f t="shared" si="113"/>
        <v>木</v>
      </c>
      <c r="CB80" s="47" t="str">
        <f t="shared" si="113"/>
        <v>金</v>
      </c>
      <c r="CC80" s="47" t="str">
        <f t="shared" si="113"/>
        <v>土</v>
      </c>
      <c r="CD80" s="47" t="str">
        <f t="shared" si="113"/>
        <v>日</v>
      </c>
      <c r="CE80" s="97" t="str">
        <f>IF(CE79="／","／",TEXT(WEEKDAY(+CE79),"aaa"))</f>
        <v>月</v>
      </c>
      <c r="CF80" s="97" t="str">
        <f t="shared" ref="CF80:CN80" si="114">IF(CF79="／","／",TEXT(WEEKDAY(+CF79),"aaa"))</f>
        <v>火</v>
      </c>
      <c r="CG80" s="103" t="str">
        <f t="shared" si="114"/>
        <v>水</v>
      </c>
      <c r="CH80" s="97" t="str">
        <f t="shared" si="114"/>
        <v>木</v>
      </c>
      <c r="CI80" s="97" t="str">
        <f t="shared" si="114"/>
        <v>金</v>
      </c>
      <c r="CJ80" s="97" t="str">
        <f t="shared" si="114"/>
        <v>土</v>
      </c>
      <c r="CK80" s="49" t="str">
        <f t="shared" si="114"/>
        <v>日</v>
      </c>
      <c r="CL80" s="49" t="str">
        <f t="shared" si="114"/>
        <v>月</v>
      </c>
      <c r="CM80" s="49" t="str">
        <f t="shared" si="114"/>
        <v>火</v>
      </c>
      <c r="CN80" s="49" t="str">
        <f t="shared" si="114"/>
        <v>水</v>
      </c>
      <c r="CO80" s="151"/>
      <c r="CP80" s="154"/>
      <c r="CR80" s="144"/>
      <c r="CS80" s="37" t="s">
        <v>21</v>
      </c>
      <c r="CT80" s="50">
        <f>IFERROR(+CT79/CT78,"")</f>
        <v>0.2857142857142857</v>
      </c>
      <c r="CU80" s="51" t="str">
        <f>IF(CT80="","",IF(CT80&gt;=0.285,"4週8休以上",IF(CT80&gt;=0.25,"4週7休以上4週8休未満",IF(CT80&gt;=0.214,"4週6休以上4週7休未満",IF(0.214&gt;CT80,"4週6休未満")))))</f>
        <v>4週8休以上</v>
      </c>
      <c r="CV80" s="34" t="str">
        <f t="shared" si="107"/>
        <v>対象期間</v>
      </c>
      <c r="CX80" s="39" t="s">
        <v>20</v>
      </c>
      <c r="CY80" s="46" t="str">
        <f>TEXT(WEEKDAY(+CY79),"aaa")</f>
        <v>月</v>
      </c>
      <c r="CZ80" s="46" t="str">
        <f>TEXT(WEEKDAY(+CZ79),"aaa")</f>
        <v>火</v>
      </c>
      <c r="DA80" s="46" t="str">
        <f t="shared" ref="DA80:DZ80" si="115">TEXT(WEEKDAY(+DA79),"aaa")</f>
        <v>水</v>
      </c>
      <c r="DB80" s="47" t="str">
        <f t="shared" si="115"/>
        <v>木</v>
      </c>
      <c r="DC80" s="47" t="str">
        <f t="shared" si="115"/>
        <v>金</v>
      </c>
      <c r="DD80" s="47" t="str">
        <f t="shared" si="115"/>
        <v>土</v>
      </c>
      <c r="DE80" s="47" t="str">
        <f t="shared" si="115"/>
        <v>日</v>
      </c>
      <c r="DF80" s="47" t="str">
        <f t="shared" si="115"/>
        <v>月</v>
      </c>
      <c r="DG80" s="47" t="str">
        <f t="shared" si="115"/>
        <v>火</v>
      </c>
      <c r="DH80" s="47" t="str">
        <f t="shared" si="115"/>
        <v>水</v>
      </c>
      <c r="DI80" s="47" t="str">
        <f t="shared" si="115"/>
        <v>木</v>
      </c>
      <c r="DJ80" s="47" t="str">
        <f t="shared" si="115"/>
        <v>金</v>
      </c>
      <c r="DK80" s="47" t="str">
        <f t="shared" si="115"/>
        <v>土</v>
      </c>
      <c r="DL80" s="47" t="str">
        <f t="shared" si="115"/>
        <v>日</v>
      </c>
      <c r="DM80" s="47" t="str">
        <f t="shared" si="115"/>
        <v>月</v>
      </c>
      <c r="DN80" s="47" t="str">
        <f t="shared" si="115"/>
        <v>火</v>
      </c>
      <c r="DO80" s="47" t="str">
        <f t="shared" si="115"/>
        <v>水</v>
      </c>
      <c r="DP80" s="47" t="str">
        <f t="shared" si="115"/>
        <v>木</v>
      </c>
      <c r="DQ80" s="47" t="str">
        <f t="shared" si="115"/>
        <v>金</v>
      </c>
      <c r="DR80" s="47" t="str">
        <f t="shared" si="115"/>
        <v>土</v>
      </c>
      <c r="DS80" s="47" t="str">
        <f t="shared" si="115"/>
        <v>日</v>
      </c>
      <c r="DT80" s="47" t="str">
        <f t="shared" si="115"/>
        <v>月</v>
      </c>
      <c r="DU80" s="47" t="str">
        <f t="shared" si="115"/>
        <v>火</v>
      </c>
      <c r="DV80" s="47" t="str">
        <f t="shared" si="115"/>
        <v>水</v>
      </c>
      <c r="DW80" s="47" t="str">
        <f t="shared" si="115"/>
        <v>木</v>
      </c>
      <c r="DX80" s="47" t="str">
        <f t="shared" si="115"/>
        <v>金</v>
      </c>
      <c r="DY80" s="47" t="str">
        <f t="shared" si="115"/>
        <v>土</v>
      </c>
      <c r="DZ80" s="47" t="str">
        <f t="shared" si="115"/>
        <v>日</v>
      </c>
      <c r="EA80" s="97" t="str">
        <f>IF(EA79="／","／",TEXT(WEEKDAY(+EA79),"aaa"))</f>
        <v>月</v>
      </c>
      <c r="EB80" s="97" t="str">
        <f t="shared" ref="EB80:EJ80" si="116">IF(EB79="／","／",TEXT(WEEKDAY(+EB79),"aaa"))</f>
        <v>火</v>
      </c>
      <c r="EC80" s="103" t="str">
        <f t="shared" si="116"/>
        <v>水</v>
      </c>
      <c r="ED80" s="97" t="str">
        <f t="shared" si="116"/>
        <v>木</v>
      </c>
      <c r="EE80" s="97" t="str">
        <f t="shared" si="116"/>
        <v>金</v>
      </c>
      <c r="EF80" s="97" t="str">
        <f t="shared" si="116"/>
        <v>土</v>
      </c>
      <c r="EG80" s="49" t="str">
        <f t="shared" si="116"/>
        <v>日</v>
      </c>
      <c r="EH80" s="49" t="str">
        <f t="shared" si="116"/>
        <v>月</v>
      </c>
      <c r="EI80" s="49" t="str">
        <f t="shared" si="116"/>
        <v>火</v>
      </c>
      <c r="EJ80" s="49" t="str">
        <f t="shared" si="116"/>
        <v>水</v>
      </c>
      <c r="EK80" s="151"/>
      <c r="EL80" s="154"/>
      <c r="EN80" s="144"/>
      <c r="EO80" s="37" t="s">
        <v>21</v>
      </c>
      <c r="EP80" s="50">
        <f>IFERROR(+EP79/EP78,"")</f>
        <v>0.2857142857142857</v>
      </c>
      <c r="EQ80" s="51" t="str">
        <f>IF(EP80="","",IF(EP80&gt;=0.285,"4週8休以上",IF(EP80&gt;=0.25,"4週7休以上4週8休未満",IF(EP80&gt;=0.214,"4週6休以上4週7休未満",IF(0.214&gt;EP80,"4週6休未満")))))</f>
        <v>4週8休以上</v>
      </c>
      <c r="ER80" s="1"/>
      <c r="ES80" s="1"/>
      <c r="ET80" s="1"/>
      <c r="EU80" s="1"/>
      <c r="EV80" s="1"/>
      <c r="EW80" s="1"/>
    </row>
    <row r="81" spans="1:153" s="53" customFormat="1" ht="60" customHeight="1">
      <c r="A81" s="34" t="str">
        <f t="shared" si="106"/>
        <v>対象期間</v>
      </c>
      <c r="C81" s="54" t="s">
        <v>22</v>
      </c>
      <c r="D81" s="56"/>
      <c r="E81" s="56"/>
      <c r="F81" s="56"/>
      <c r="G81" s="56"/>
      <c r="H81" s="56"/>
      <c r="I81" s="56"/>
      <c r="J81" s="56"/>
      <c r="K81" s="56"/>
      <c r="L81" s="57"/>
      <c r="M81" s="56"/>
      <c r="N81" s="56"/>
      <c r="O81" s="58"/>
      <c r="P81" s="56"/>
      <c r="Q81" s="56"/>
      <c r="R81" s="56"/>
      <c r="S81" s="56"/>
      <c r="T81" s="56"/>
      <c r="U81" s="56"/>
      <c r="V81" s="56"/>
      <c r="W81" s="56"/>
      <c r="X81" s="56"/>
      <c r="Y81" s="56"/>
      <c r="Z81" s="56"/>
      <c r="AA81" s="56"/>
      <c r="AB81" s="56"/>
      <c r="AC81" s="56"/>
      <c r="AD81" s="58"/>
      <c r="AE81" s="56"/>
      <c r="AF81" s="56"/>
      <c r="AG81" s="56"/>
      <c r="AH81" s="86"/>
      <c r="AI81" s="60"/>
      <c r="AJ81" s="60"/>
      <c r="AK81" s="60"/>
      <c r="AL81" s="60"/>
      <c r="AM81" s="60"/>
      <c r="AN81" s="60"/>
      <c r="AO81" s="60"/>
      <c r="AP81" s="152"/>
      <c r="AQ81" s="155"/>
      <c r="AS81" s="141" t="s">
        <v>23</v>
      </c>
      <c r="AT81" s="87" t="s">
        <v>17</v>
      </c>
      <c r="AU81" s="62">
        <f>IF(IF(MONTH([1]入力表!$E$6)=12,YEAR([1]入力表!$E$6)+1&amp;"01",YEAR([1]入力表!$E$6)&amp;TEXT(MONTH([1]入力表!$E$6)+1,"00"))&gt;YEAR($D78)&amp;TEXT(MONTH($D78),"00"),COUNTIF(D83:AH83,"")+COUNTIF(D83:AH83,"●"),"")</f>
        <v>31</v>
      </c>
      <c r="AV81" s="63"/>
      <c r="AX81" s="64"/>
      <c r="AY81" s="64"/>
      <c r="AZ81" s="64"/>
      <c r="BB81" s="54" t="s">
        <v>22</v>
      </c>
      <c r="BC81" s="56"/>
      <c r="BD81" s="56"/>
      <c r="BE81" s="56"/>
      <c r="BF81" s="56"/>
      <c r="BG81" s="56"/>
      <c r="BH81" s="56"/>
      <c r="BI81" s="56"/>
      <c r="BJ81" s="56"/>
      <c r="BK81" s="57"/>
      <c r="BL81" s="56"/>
      <c r="BM81" s="56"/>
      <c r="BN81" s="58"/>
      <c r="BO81" s="56"/>
      <c r="BP81" s="56"/>
      <c r="BQ81" s="56"/>
      <c r="BR81" s="56"/>
      <c r="BS81" s="56"/>
      <c r="BT81" s="56"/>
      <c r="BU81" s="56"/>
      <c r="BV81" s="56"/>
      <c r="BW81" s="56"/>
      <c r="BX81" s="56"/>
      <c r="BY81" s="56"/>
      <c r="BZ81" s="56"/>
      <c r="CA81" s="56"/>
      <c r="CB81" s="56"/>
      <c r="CC81" s="58"/>
      <c r="CD81" s="56"/>
      <c r="CE81" s="98"/>
      <c r="CF81" s="98"/>
      <c r="CG81" s="104"/>
      <c r="CH81" s="98"/>
      <c r="CI81" s="98"/>
      <c r="CJ81" s="98"/>
      <c r="CK81" s="60"/>
      <c r="CL81" s="60"/>
      <c r="CM81" s="60"/>
      <c r="CN81" s="60"/>
      <c r="CO81" s="152"/>
      <c r="CP81" s="155"/>
      <c r="CR81" s="141" t="s">
        <v>23</v>
      </c>
      <c r="CS81" s="87" t="s">
        <v>17</v>
      </c>
      <c r="CT81" s="62">
        <f>IF(IF(MONTH([1]入力表!$E$6)=12,YEAR([1]入力表!$E$6)+1&amp;"01",YEAR([1]入力表!$E$6)&amp;TEXT(MONTH([1]入力表!$E$6)+1,"00"))&gt;YEAR($D78)&amp;TEXT(MONTH($D78),"00"),COUNTIF(BC83:CG83,"")+COUNTIF(BC83:CG83,"●"),"")</f>
        <v>31</v>
      </c>
      <c r="CU81" s="63"/>
      <c r="CV81" s="34" t="str">
        <f t="shared" si="107"/>
        <v>対象期間</v>
      </c>
      <c r="CX81" s="54" t="s">
        <v>22</v>
      </c>
      <c r="CY81" s="56"/>
      <c r="CZ81" s="56"/>
      <c r="DA81" s="56"/>
      <c r="DB81" s="56"/>
      <c r="DC81" s="56"/>
      <c r="DD81" s="56"/>
      <c r="DE81" s="56"/>
      <c r="DF81" s="56"/>
      <c r="DG81" s="57"/>
      <c r="DH81" s="56"/>
      <c r="DI81" s="56"/>
      <c r="DJ81" s="58"/>
      <c r="DK81" s="56"/>
      <c r="DL81" s="56"/>
      <c r="DM81" s="56"/>
      <c r="DN81" s="56"/>
      <c r="DO81" s="56"/>
      <c r="DP81" s="56"/>
      <c r="DQ81" s="56"/>
      <c r="DR81" s="56"/>
      <c r="DS81" s="56"/>
      <c r="DT81" s="56"/>
      <c r="DU81" s="56"/>
      <c r="DV81" s="56"/>
      <c r="DW81" s="56"/>
      <c r="DX81" s="56"/>
      <c r="DY81" s="58"/>
      <c r="DZ81" s="56"/>
      <c r="EA81" s="98"/>
      <c r="EB81" s="98"/>
      <c r="EC81" s="104"/>
      <c r="ED81" s="98"/>
      <c r="EE81" s="98"/>
      <c r="EF81" s="98"/>
      <c r="EG81" s="60"/>
      <c r="EH81" s="60"/>
      <c r="EI81" s="60"/>
      <c r="EJ81" s="60"/>
      <c r="EK81" s="152"/>
      <c r="EL81" s="155"/>
      <c r="EN81" s="141" t="s">
        <v>23</v>
      </c>
      <c r="EO81" s="87" t="s">
        <v>17</v>
      </c>
      <c r="EP81" s="62">
        <f>IF(IF(MONTH([1]入力表!$E$6)=12,YEAR([1]入力表!$E$6)+1&amp;"01",YEAR([1]入力表!$E$6)&amp;TEXT(MONTH([1]入力表!$E$6)+1,"00"))&gt;YEAR($D78)&amp;TEXT(MONTH($D78),"00"),COUNTIF(CY83:EC83,"")+COUNTIF(CY83:EC83,"●"),"")</f>
        <v>28</v>
      </c>
      <c r="EQ81" s="63"/>
      <c r="ER81" s="64"/>
      <c r="ES81" s="64"/>
      <c r="ET81" s="64"/>
      <c r="EU81" s="64"/>
      <c r="EV81" s="64"/>
      <c r="EW81" s="64"/>
    </row>
    <row r="82" spans="1:153" s="28" customFormat="1" ht="19.5" thickBot="1">
      <c r="A82" s="34" t="str">
        <f t="shared" si="106"/>
        <v>対象期間</v>
      </c>
      <c r="C82" s="39" t="s">
        <v>16</v>
      </c>
      <c r="D82" s="47"/>
      <c r="E82" s="47"/>
      <c r="F82" s="47"/>
      <c r="G82" s="47"/>
      <c r="H82" s="47"/>
      <c r="I82" s="47"/>
      <c r="J82" s="47"/>
      <c r="K82" s="47"/>
      <c r="L82" s="47"/>
      <c r="M82" s="47"/>
      <c r="N82" s="47"/>
      <c r="O82" s="47"/>
      <c r="P82" s="47"/>
      <c r="Q82" s="47"/>
      <c r="R82" s="47"/>
      <c r="S82" s="47"/>
      <c r="T82" s="47"/>
      <c r="U82" s="47"/>
      <c r="V82" s="47"/>
      <c r="W82" s="47"/>
      <c r="X82" s="47"/>
      <c r="Y82" s="47"/>
      <c r="Z82" s="47"/>
      <c r="AA82" s="47"/>
      <c r="AB82" s="47"/>
      <c r="AC82" s="47"/>
      <c r="AD82" s="47"/>
      <c r="AE82" s="47"/>
      <c r="AF82" s="47"/>
      <c r="AG82" s="47"/>
      <c r="AH82" s="85"/>
      <c r="AI82" s="49"/>
      <c r="AJ82" s="49"/>
      <c r="AK82" s="49"/>
      <c r="AL82" s="49"/>
      <c r="AM82" s="49"/>
      <c r="AN82" s="49"/>
      <c r="AO82" s="49"/>
      <c r="AP82" s="69">
        <f>COUNTIF(D82:AH82,"○")</f>
        <v>0</v>
      </c>
      <c r="AQ82" s="66">
        <f>+AP82+AQ74</f>
        <v>0</v>
      </c>
      <c r="AS82" s="142"/>
      <c r="AT82" s="37" t="s">
        <v>19</v>
      </c>
      <c r="AU82" s="43">
        <f>IF(IF(MONTH([1]入力表!$E$6)=12,YEAR([1]入力表!$E$6)+1&amp;"01",YEAR([1]入力表!$E$6)&amp;TEXT(MONTH([1]入力表!$E$6)+1,"00"))&gt;YEAR($D78)&amp;TEXT(MONTH($D78),"00"),COUNTIF(D83:AH83,"●"),"")</f>
        <v>0</v>
      </c>
      <c r="AX82" s="68"/>
      <c r="AY82" s="68"/>
      <c r="AZ82" s="68"/>
      <c r="BB82" s="39" t="s">
        <v>16</v>
      </c>
      <c r="BC82" s="47"/>
      <c r="BD82" s="47"/>
      <c r="BE82" s="47"/>
      <c r="BF82" s="47"/>
      <c r="BG82" s="47"/>
      <c r="BH82" s="47" t="s">
        <v>28</v>
      </c>
      <c r="BI82" s="47" t="s">
        <v>28</v>
      </c>
      <c r="BJ82" s="47"/>
      <c r="BK82" s="47"/>
      <c r="BL82" s="47"/>
      <c r="BM82" s="47"/>
      <c r="BN82" s="47"/>
      <c r="BO82" s="47" t="s">
        <v>28</v>
      </c>
      <c r="BP82" s="47" t="s">
        <v>28</v>
      </c>
      <c r="BQ82" s="47"/>
      <c r="BR82" s="47"/>
      <c r="BS82" s="47"/>
      <c r="BT82" s="47"/>
      <c r="BU82" s="47"/>
      <c r="BV82" s="47" t="s">
        <v>28</v>
      </c>
      <c r="BW82" s="47" t="s">
        <v>28</v>
      </c>
      <c r="BX82" s="47"/>
      <c r="BY82" s="47"/>
      <c r="BZ82" s="47"/>
      <c r="CA82" s="47"/>
      <c r="CB82" s="47"/>
      <c r="CC82" s="47" t="s">
        <v>28</v>
      </c>
      <c r="CD82" s="47" t="s">
        <v>28</v>
      </c>
      <c r="CE82" s="97" t="s">
        <v>24</v>
      </c>
      <c r="CF82" s="97" t="s">
        <v>24</v>
      </c>
      <c r="CG82" s="97" t="s">
        <v>24</v>
      </c>
      <c r="CH82" s="97" t="s">
        <v>24</v>
      </c>
      <c r="CI82" s="97" t="s">
        <v>24</v>
      </c>
      <c r="CJ82" s="97" t="s">
        <v>24</v>
      </c>
      <c r="CK82" s="49" t="s">
        <v>28</v>
      </c>
      <c r="CL82" s="49"/>
      <c r="CM82" s="49"/>
      <c r="CN82" s="49"/>
      <c r="CO82" s="69">
        <f>COUNTIF(BC82:CG82,"○")</f>
        <v>8</v>
      </c>
      <c r="CP82" s="66">
        <f>+CO82+CP74</f>
        <v>66</v>
      </c>
      <c r="CR82" s="142"/>
      <c r="CS82" s="37" t="s">
        <v>19</v>
      </c>
      <c r="CT82" s="43">
        <f>IF(IF(MONTH([1]入力表!$E$6)=12,YEAR([1]入力表!$E$6)+1&amp;"01",YEAR([1]入力表!$E$6)&amp;TEXT(MONTH([1]入力表!$E$6)+1,"00"))&gt;YEAR($D78)&amp;TEXT(MONTH($D78),"00"),COUNTIF(BC83:CG83,"●"),"")</f>
        <v>0</v>
      </c>
      <c r="CV82" s="34" t="str">
        <f t="shared" si="107"/>
        <v>対象期間</v>
      </c>
      <c r="CX82" s="39" t="s">
        <v>16</v>
      </c>
      <c r="CY82" s="47"/>
      <c r="CZ82" s="47"/>
      <c r="DA82" s="47"/>
      <c r="DB82" s="47"/>
      <c r="DC82" s="47"/>
      <c r="DD82" s="47" t="s">
        <v>28</v>
      </c>
      <c r="DE82" s="47" t="s">
        <v>28</v>
      </c>
      <c r="DF82" s="47"/>
      <c r="DG82" s="47"/>
      <c r="DH82" s="47"/>
      <c r="DI82" s="47"/>
      <c r="DJ82" s="47"/>
      <c r="DK82" s="47" t="s">
        <v>28</v>
      </c>
      <c r="DL82" s="47" t="s">
        <v>28</v>
      </c>
      <c r="DM82" s="47"/>
      <c r="DN82" s="47"/>
      <c r="DO82" s="47"/>
      <c r="DP82" s="47"/>
      <c r="DQ82" s="47"/>
      <c r="DR82" s="47" t="s">
        <v>28</v>
      </c>
      <c r="DS82" s="47" t="s">
        <v>28</v>
      </c>
      <c r="DT82" s="47"/>
      <c r="DU82" s="47"/>
      <c r="DV82" s="47"/>
      <c r="DW82" s="47"/>
      <c r="DX82" s="47"/>
      <c r="DY82" s="47" t="s">
        <v>28</v>
      </c>
      <c r="DZ82" s="47" t="s">
        <v>28</v>
      </c>
      <c r="EA82" s="97" t="s">
        <v>24</v>
      </c>
      <c r="EB82" s="97" t="s">
        <v>24</v>
      </c>
      <c r="EC82" s="97" t="s">
        <v>24</v>
      </c>
      <c r="ED82" s="97" t="s">
        <v>24</v>
      </c>
      <c r="EE82" s="97" t="s">
        <v>24</v>
      </c>
      <c r="EF82" s="97" t="s">
        <v>24</v>
      </c>
      <c r="EG82" s="49" t="s">
        <v>28</v>
      </c>
      <c r="EH82" s="49"/>
      <c r="EI82" s="49"/>
      <c r="EJ82" s="49"/>
      <c r="EK82" s="69">
        <f>COUNTIF(CY82:EC82,"○")</f>
        <v>8</v>
      </c>
      <c r="EL82" s="66">
        <f>+EK82+EL74</f>
        <v>66</v>
      </c>
      <c r="EN82" s="142"/>
      <c r="EO82" s="37" t="s">
        <v>19</v>
      </c>
      <c r="EP82" s="43">
        <f>IF(IF(MONTH([1]入力表!$E$6)=12,YEAR([1]入力表!$E$6)+1&amp;"01",YEAR([1]入力表!$E$6)&amp;TEXT(MONTH([1]入力表!$E$6)+1,"00"))&gt;YEAR($D78)&amp;TEXT(MONTH($D78),"00"),COUNTIF(CY83:EC83,"●"),"")</f>
        <v>8</v>
      </c>
      <c r="ER82" s="68"/>
      <c r="ES82" s="68"/>
      <c r="ET82" s="68"/>
      <c r="EU82" s="68"/>
      <c r="EV82" s="68"/>
      <c r="EW82" s="68"/>
    </row>
    <row r="83" spans="1:153" s="28" customFormat="1" ht="19.5" thickBot="1">
      <c r="A83" s="34" t="str">
        <f t="shared" si="106"/>
        <v>対象期間</v>
      </c>
      <c r="C83" s="70" t="s">
        <v>23</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93"/>
      <c r="AI83" s="73"/>
      <c r="AJ83" s="73"/>
      <c r="AK83" s="73"/>
      <c r="AL83" s="73"/>
      <c r="AM83" s="73"/>
      <c r="AN83" s="73"/>
      <c r="AO83" s="73"/>
      <c r="AP83" s="76">
        <f>COUNTIF(D83:AH83,"●")</f>
        <v>0</v>
      </c>
      <c r="AQ83" s="75">
        <f>+AP83+AQ75</f>
        <v>0</v>
      </c>
      <c r="AS83" s="142"/>
      <c r="AT83" s="37" t="s">
        <v>21</v>
      </c>
      <c r="AU83" s="50">
        <f>IFERROR(+AU82/AU81,"")</f>
        <v>0</v>
      </c>
      <c r="AV83" s="51" t="str">
        <f>IF(AU83="","",IF(AU83&gt;=0.285,"4週8休以上",IF(AU83&gt;=0.25,"4週7休以上4週8休未満",IF(AU83&gt;=0.214,"4週6休以上4週7休未満",IF(0.214&gt;AU83,"4週6休未満")))))</f>
        <v>4週6休未満</v>
      </c>
      <c r="AX83" s="68"/>
      <c r="AY83" s="68"/>
      <c r="AZ83" s="68"/>
      <c r="BB83" s="70" t="s">
        <v>23</v>
      </c>
      <c r="BC83" s="71"/>
      <c r="BD83" s="71"/>
      <c r="BE83" s="71"/>
      <c r="BF83" s="71"/>
      <c r="BG83" s="71"/>
      <c r="BH83" s="71"/>
      <c r="BI83" s="71"/>
      <c r="BJ83" s="71"/>
      <c r="BK83" s="71"/>
      <c r="BL83" s="71"/>
      <c r="BM83" s="71"/>
      <c r="BN83" s="71"/>
      <c r="BO83" s="71"/>
      <c r="BP83" s="71"/>
      <c r="BQ83" s="71"/>
      <c r="BR83" s="71"/>
      <c r="BS83" s="71"/>
      <c r="BT83" s="71"/>
      <c r="BU83" s="71"/>
      <c r="BV83" s="71"/>
      <c r="BW83" s="71"/>
      <c r="BX83" s="71"/>
      <c r="BY83" s="71"/>
      <c r="BZ83" s="71"/>
      <c r="CA83" s="71"/>
      <c r="CB83" s="71"/>
      <c r="CC83" s="71"/>
      <c r="CD83" s="71"/>
      <c r="CE83" s="99"/>
      <c r="CF83" s="99"/>
      <c r="CG83" s="99"/>
      <c r="CH83" s="99"/>
      <c r="CI83" s="99"/>
      <c r="CJ83" s="99"/>
      <c r="CK83" s="73"/>
      <c r="CL83" s="73"/>
      <c r="CM83" s="73"/>
      <c r="CN83" s="73"/>
      <c r="CO83" s="76">
        <f>COUNTIF(BC83:CG83,"●")</f>
        <v>0</v>
      </c>
      <c r="CP83" s="75">
        <f>+CO83+CP75</f>
        <v>0</v>
      </c>
      <c r="CR83" s="142"/>
      <c r="CS83" s="37" t="s">
        <v>21</v>
      </c>
      <c r="CT83" s="50">
        <f>IFERROR(+CT82/CT81,"")</f>
        <v>0</v>
      </c>
      <c r="CU83" s="51" t="str">
        <f>IF(CT83="","",IF(CT83&gt;=0.285,"4週8休以上",IF(CT83&gt;=0.25,"4週7休以上4週8休未満",IF(CT83&gt;=0.214,"4週6休以上4週7休未満",IF(0.214&gt;CT83,"4週6休未満")))))</f>
        <v>4週6休未満</v>
      </c>
      <c r="CV83" s="34" t="str">
        <f t="shared" si="107"/>
        <v>対象期間</v>
      </c>
      <c r="CX83" s="70" t="s">
        <v>23</v>
      </c>
      <c r="CY83" s="71"/>
      <c r="CZ83" s="71"/>
      <c r="DA83" s="71"/>
      <c r="DB83" s="71"/>
      <c r="DC83" s="71"/>
      <c r="DD83" s="71" t="s">
        <v>29</v>
      </c>
      <c r="DE83" s="71" t="s">
        <v>29</v>
      </c>
      <c r="DF83" s="71"/>
      <c r="DG83" s="71"/>
      <c r="DH83" s="71"/>
      <c r="DI83" s="71"/>
      <c r="DJ83" s="71"/>
      <c r="DK83" s="71" t="s">
        <v>29</v>
      </c>
      <c r="DL83" s="71" t="s">
        <v>29</v>
      </c>
      <c r="DM83" s="71"/>
      <c r="DN83" s="71"/>
      <c r="DO83" s="71"/>
      <c r="DP83" s="71"/>
      <c r="DQ83" s="71"/>
      <c r="DR83" s="71" t="s">
        <v>29</v>
      </c>
      <c r="DS83" s="71" t="s">
        <v>29</v>
      </c>
      <c r="DT83" s="71"/>
      <c r="DU83" s="71"/>
      <c r="DV83" s="71"/>
      <c r="DW83" s="71"/>
      <c r="DX83" s="71"/>
      <c r="DY83" s="71" t="s">
        <v>29</v>
      </c>
      <c r="DZ83" s="71" t="s">
        <v>29</v>
      </c>
      <c r="EA83" s="99" t="s">
        <v>24</v>
      </c>
      <c r="EB83" s="99" t="s">
        <v>24</v>
      </c>
      <c r="EC83" s="99" t="s">
        <v>24</v>
      </c>
      <c r="ED83" s="99" t="s">
        <v>24</v>
      </c>
      <c r="EE83" s="99" t="s">
        <v>24</v>
      </c>
      <c r="EF83" s="99" t="s">
        <v>24</v>
      </c>
      <c r="EG83" s="73" t="s">
        <v>29</v>
      </c>
      <c r="EH83" s="73"/>
      <c r="EI83" s="73"/>
      <c r="EJ83" s="73"/>
      <c r="EK83" s="76">
        <f>COUNTIF(CY83:EC83,"●")</f>
        <v>8</v>
      </c>
      <c r="EL83" s="75">
        <f>+EK83+EL75</f>
        <v>65</v>
      </c>
      <c r="EN83" s="142"/>
      <c r="EO83" s="37" t="s">
        <v>21</v>
      </c>
      <c r="EP83" s="50">
        <f>IFERROR(+EP82/EP81,"")</f>
        <v>0.2857142857142857</v>
      </c>
      <c r="EQ83" s="51" t="str">
        <f>IF(EP83="","",IF(EP83&gt;=0.285,"4週8休以上",IF(EP83&gt;=0.25,"4週7休以上4週8休未満",IF(EP83&gt;=0.214,"4週6休以上4週7休未満",IF(0.214&gt;EP83,"4週6休未満")))))</f>
        <v>4週8休以上</v>
      </c>
      <c r="ER83" s="68"/>
      <c r="ES83" s="68"/>
      <c r="ET83" s="68"/>
      <c r="EU83" s="68"/>
      <c r="EV83" s="68"/>
      <c r="EW83" s="68"/>
    </row>
    <row r="84" spans="1:153" s="28" customFormat="1" ht="19.5" thickBot="1">
      <c r="A84" s="34"/>
      <c r="C84" s="77" t="s">
        <v>25</v>
      </c>
      <c r="D84" s="137" t="str">
        <f>IF(COUNTIF(D83:J83,"")&gt;=7,"",IF(COUNTIF(D83:J83,"●")&gt;=2,"OK","OUT"))</f>
        <v/>
      </c>
      <c r="E84" s="138"/>
      <c r="F84" s="138"/>
      <c r="G84" s="138"/>
      <c r="H84" s="138"/>
      <c r="I84" s="138"/>
      <c r="J84" s="139"/>
      <c r="K84" s="137" t="str">
        <f>IF(COUNTIF(K83:Q83,"")&gt;=7,"",IF(COUNTIF(K83:Q83,"●")&gt;=2,"OK","OUT"))</f>
        <v/>
      </c>
      <c r="L84" s="138"/>
      <c r="M84" s="138"/>
      <c r="N84" s="138"/>
      <c r="O84" s="138"/>
      <c r="P84" s="138"/>
      <c r="Q84" s="139"/>
      <c r="R84" s="137" t="str">
        <f>IF(COUNTIF(R83:X83,"")&gt;=7,"",IF(COUNTIF(R83:X83,"●")&gt;=2,"OK","OUT"))</f>
        <v/>
      </c>
      <c r="S84" s="138"/>
      <c r="T84" s="138"/>
      <c r="U84" s="138"/>
      <c r="V84" s="138"/>
      <c r="W84" s="138"/>
      <c r="X84" s="139"/>
      <c r="Y84" s="137" t="str">
        <f>IF(COUNTIF(Y83:AE83,"")&gt;=7,"",IF(COUNTIF(Y83:AE83,"●")&gt;=2,"OK","OUT"))</f>
        <v/>
      </c>
      <c r="Z84" s="138"/>
      <c r="AA84" s="138"/>
      <c r="AB84" s="138"/>
      <c r="AC84" s="138"/>
      <c r="AD84" s="138"/>
      <c r="AE84" s="139"/>
      <c r="AF84" s="137" t="str">
        <f>IF(COUNTIF(AF83:AL83,"")&gt;=7,"",IF(COUNTIF(AF83:AL83,"●")&gt;=2,"OK","OUT"))</f>
        <v/>
      </c>
      <c r="AG84" s="138"/>
      <c r="AH84" s="138"/>
      <c r="AI84" s="138"/>
      <c r="AJ84" s="138"/>
      <c r="AK84" s="138"/>
      <c r="AL84" s="139"/>
      <c r="AM84" s="137"/>
      <c r="AN84" s="138"/>
      <c r="AO84" s="138"/>
      <c r="AP84" s="83"/>
      <c r="AQ84" s="79"/>
      <c r="AS84" s="143"/>
      <c r="AT84" s="80" t="s">
        <v>26</v>
      </c>
      <c r="AU84" s="81" t="str">
        <f>IF(COUNTIF(D84:AO84,"OUT")&gt;=1,"OUT","OK")</f>
        <v>OK</v>
      </c>
      <c r="AV84" s="82"/>
      <c r="AX84" s="68"/>
      <c r="AY84" s="68"/>
      <c r="AZ84" s="68"/>
      <c r="BB84" s="77" t="s">
        <v>25</v>
      </c>
      <c r="BC84" s="137" t="str">
        <f>IF(COUNTIF(BC83:BI83,"")&gt;=7,"",IF(COUNTIF(BC83:BI83,"●")&gt;=2,"OK","OUT"))</f>
        <v/>
      </c>
      <c r="BD84" s="138"/>
      <c r="BE84" s="138"/>
      <c r="BF84" s="138"/>
      <c r="BG84" s="138"/>
      <c r="BH84" s="138"/>
      <c r="BI84" s="139"/>
      <c r="BJ84" s="137" t="str">
        <f>IF(COUNTIF(BJ83:BP83,"")&gt;=7,"",IF(COUNTIF(BJ83:BP83,"●")&gt;=2,"OK","OUT"))</f>
        <v/>
      </c>
      <c r="BK84" s="138"/>
      <c r="BL84" s="138"/>
      <c r="BM84" s="138"/>
      <c r="BN84" s="138"/>
      <c r="BO84" s="138"/>
      <c r="BP84" s="139"/>
      <c r="BQ84" s="137" t="str">
        <f>IF(COUNTIF(BQ83:BW83,"")&gt;=7,"",IF(COUNTIF(BQ83:BW83,"●")&gt;=2,"OK","OUT"))</f>
        <v/>
      </c>
      <c r="BR84" s="138"/>
      <c r="BS84" s="138"/>
      <c r="BT84" s="138"/>
      <c r="BU84" s="138"/>
      <c r="BV84" s="138"/>
      <c r="BW84" s="139"/>
      <c r="BX84" s="137" t="str">
        <f>IF(COUNTIF(BX83:CD83,"")&gt;=7,"",IF(COUNTIF(BX83:CD83,"●")&gt;=2,"OK","OUT"))</f>
        <v/>
      </c>
      <c r="BY84" s="138"/>
      <c r="BZ84" s="138"/>
      <c r="CA84" s="138"/>
      <c r="CB84" s="138"/>
      <c r="CC84" s="138"/>
      <c r="CD84" s="139"/>
      <c r="CE84" s="137" t="str">
        <f>IF(COUNTIF(CE83:CK83,"")&gt;=7,"",IF(COUNTIF(CE83:CK83,"●")&gt;=2,"OK","OUT"))</f>
        <v/>
      </c>
      <c r="CF84" s="138"/>
      <c r="CG84" s="138"/>
      <c r="CH84" s="138"/>
      <c r="CI84" s="138"/>
      <c r="CJ84" s="138"/>
      <c r="CK84" s="139"/>
      <c r="CL84" s="137"/>
      <c r="CM84" s="138"/>
      <c r="CN84" s="138"/>
      <c r="CO84" s="83"/>
      <c r="CP84" s="79"/>
      <c r="CR84" s="143"/>
      <c r="CS84" s="80" t="s">
        <v>26</v>
      </c>
      <c r="CT84" s="81" t="str">
        <f>IF(COUNTIF(BC84:CN84,"OUT")&gt;=1,"OUT","OK")</f>
        <v>OK</v>
      </c>
      <c r="CU84" s="82"/>
      <c r="CV84" s="34"/>
      <c r="CX84" s="77" t="s">
        <v>25</v>
      </c>
      <c r="CY84" s="137" t="str">
        <f>IF(COUNTIF(CY83:DE83,"")&gt;=7,"",IF(COUNTIF(CY83:DE83,"●")&gt;=2,"OK","OUT"))</f>
        <v>OK</v>
      </c>
      <c r="CZ84" s="138"/>
      <c r="DA84" s="138"/>
      <c r="DB84" s="138"/>
      <c r="DC84" s="138"/>
      <c r="DD84" s="138"/>
      <c r="DE84" s="139"/>
      <c r="DF84" s="137" t="str">
        <f>IF(COUNTIF(DF83:DL83,"")&gt;=7,"",IF(COUNTIF(DF83:DL83,"●")&gt;=2,"OK","OUT"))</f>
        <v>OK</v>
      </c>
      <c r="DG84" s="138"/>
      <c r="DH84" s="138"/>
      <c r="DI84" s="138"/>
      <c r="DJ84" s="138"/>
      <c r="DK84" s="138"/>
      <c r="DL84" s="139"/>
      <c r="DM84" s="137" t="str">
        <f>IF(COUNTIF(DM83:DS83,"")&gt;=7,"",IF(COUNTIF(DM83:DS83,"●")&gt;=2,"OK","OUT"))</f>
        <v>OK</v>
      </c>
      <c r="DN84" s="138"/>
      <c r="DO84" s="138"/>
      <c r="DP84" s="138"/>
      <c r="DQ84" s="138"/>
      <c r="DR84" s="138"/>
      <c r="DS84" s="139"/>
      <c r="DT84" s="137" t="str">
        <f>IF(COUNTIF(DT83:DZ83,"")&gt;=7,"",IF(COUNTIF(DT83:DZ83,"●")&gt;=2,"OK","OUT"))</f>
        <v>OK</v>
      </c>
      <c r="DU84" s="138"/>
      <c r="DV84" s="138"/>
      <c r="DW84" s="138"/>
      <c r="DX84" s="138"/>
      <c r="DY84" s="138"/>
      <c r="DZ84" s="139"/>
      <c r="EA84" s="137" t="str">
        <f>IF(COUNTIF(EA83:EG83,"")&gt;=7,"",IF(COUNTIF(EA83:EG83,"●")&gt;=2,"OK","OUT"))</f>
        <v>OUT</v>
      </c>
      <c r="EB84" s="138"/>
      <c r="EC84" s="138"/>
      <c r="ED84" s="138"/>
      <c r="EE84" s="138"/>
      <c r="EF84" s="138"/>
      <c r="EG84" s="139"/>
      <c r="EH84" s="137"/>
      <c r="EI84" s="138"/>
      <c r="EJ84" s="138"/>
      <c r="EK84" s="83"/>
      <c r="EL84" s="79"/>
      <c r="EN84" s="143"/>
      <c r="EO84" s="80" t="s">
        <v>26</v>
      </c>
      <c r="EP84" s="81" t="str">
        <f>IF(COUNTIF(CY84:EJ84,"OUT")&gt;=1,"OUT","OK")</f>
        <v>OUT</v>
      </c>
      <c r="EQ84" s="82"/>
      <c r="ER84" s="68"/>
      <c r="ES84" s="68"/>
      <c r="ET84" s="68"/>
      <c r="EU84" s="68"/>
      <c r="EV84" s="68"/>
      <c r="EW84" s="68"/>
    </row>
    <row r="85" spans="1:153" ht="19.5" thickBot="1">
      <c r="A85" s="34" t="str">
        <f t="shared" si="106"/>
        <v>対象期間</v>
      </c>
      <c r="AX85" s="1"/>
      <c r="AY85" s="1"/>
      <c r="AZ85" s="1"/>
      <c r="CV85" s="34" t="str">
        <f t="shared" si="107"/>
        <v>対象期間</v>
      </c>
      <c r="ER85" s="1"/>
      <c r="ES85" s="1"/>
      <c r="ET85" s="1"/>
      <c r="EU85" s="1"/>
      <c r="EV85" s="1"/>
      <c r="EW85" s="1"/>
    </row>
    <row r="86" spans="1:153" ht="13.5" customHeight="1">
      <c r="A86" s="34" t="str">
        <f t="shared" ref="A86:A93" si="117">IF($AU$86="","","対象期間")</f>
        <v>対象期間</v>
      </c>
      <c r="C86" s="36" t="s">
        <v>13</v>
      </c>
      <c r="D86" s="156">
        <f>MONTH(D78+1)</f>
        <v>1</v>
      </c>
      <c r="E86" s="157"/>
      <c r="F86" s="157"/>
      <c r="G86" s="157"/>
      <c r="H86" s="157"/>
      <c r="I86" s="157"/>
      <c r="J86" s="157"/>
      <c r="K86" s="157"/>
      <c r="L86" s="157"/>
      <c r="M86" s="157"/>
      <c r="N86" s="157"/>
      <c r="O86" s="157"/>
      <c r="P86" s="157"/>
      <c r="Q86" s="157"/>
      <c r="R86" s="157"/>
      <c r="S86" s="157"/>
      <c r="T86" s="157"/>
      <c r="U86" s="157"/>
      <c r="V86" s="157"/>
      <c r="W86" s="157"/>
      <c r="X86" s="157"/>
      <c r="Y86" s="157"/>
      <c r="Z86" s="157"/>
      <c r="AA86" s="157"/>
      <c r="AB86" s="157"/>
      <c r="AC86" s="157"/>
      <c r="AD86" s="157"/>
      <c r="AE86" s="157"/>
      <c r="AF86" s="157"/>
      <c r="AG86" s="157"/>
      <c r="AH86" s="157"/>
      <c r="AI86" s="147">
        <f>D86+1</f>
        <v>2</v>
      </c>
      <c r="AJ86" s="148"/>
      <c r="AK86" s="148"/>
      <c r="AL86" s="148"/>
      <c r="AM86" s="148"/>
      <c r="AN86" s="148"/>
      <c r="AO86" s="149"/>
      <c r="AP86" s="150" t="s">
        <v>14</v>
      </c>
      <c r="AQ86" s="153" t="s">
        <v>15</v>
      </c>
      <c r="AS86" s="144" t="s">
        <v>16</v>
      </c>
      <c r="AT86" s="37" t="s">
        <v>17</v>
      </c>
      <c r="AU86" s="38">
        <f>IF(IF(MONTH([1]入力表!$E$6)=12,YEAR([1]入力表!$E$6)+1&amp;"01",YEAR([1]入力表!$E$6)&amp;TEXT(MONTH([1]入力表!$E$6)+1,"00"))&gt;YEAR($D86)&amp;TEXT(MONTH($D86),"00"),COUNTIF(D90:AH90,"")+COUNTIF(D90:AH90,"○"),"")</f>
        <v>31</v>
      </c>
      <c r="AX86" s="1"/>
      <c r="AY86" s="1"/>
      <c r="AZ86" s="1"/>
      <c r="BB86" s="36" t="s">
        <v>13</v>
      </c>
      <c r="BC86" s="156">
        <f>MONTH(BC78+1)</f>
        <v>1</v>
      </c>
      <c r="BD86" s="157"/>
      <c r="BE86" s="157"/>
      <c r="BF86" s="157"/>
      <c r="BG86" s="157"/>
      <c r="BH86" s="157"/>
      <c r="BI86" s="157"/>
      <c r="BJ86" s="157"/>
      <c r="BK86" s="157"/>
      <c r="BL86" s="157"/>
      <c r="BM86" s="157"/>
      <c r="BN86" s="157"/>
      <c r="BO86" s="157"/>
      <c r="BP86" s="157"/>
      <c r="BQ86" s="157"/>
      <c r="BR86" s="157"/>
      <c r="BS86" s="157"/>
      <c r="BT86" s="157"/>
      <c r="BU86" s="157"/>
      <c r="BV86" s="157"/>
      <c r="BW86" s="157"/>
      <c r="BX86" s="157"/>
      <c r="BY86" s="157"/>
      <c r="BZ86" s="157"/>
      <c r="CA86" s="157"/>
      <c r="CB86" s="157"/>
      <c r="CC86" s="157"/>
      <c r="CD86" s="157"/>
      <c r="CE86" s="157"/>
      <c r="CF86" s="157"/>
      <c r="CG86" s="157"/>
      <c r="CH86" s="147">
        <f>BC86+1</f>
        <v>2</v>
      </c>
      <c r="CI86" s="148"/>
      <c r="CJ86" s="148"/>
      <c r="CK86" s="148"/>
      <c r="CL86" s="148"/>
      <c r="CM86" s="148"/>
      <c r="CN86" s="149"/>
      <c r="CO86" s="150" t="s">
        <v>14</v>
      </c>
      <c r="CP86" s="153" t="s">
        <v>15</v>
      </c>
      <c r="CR86" s="144" t="s">
        <v>16</v>
      </c>
      <c r="CS86" s="37" t="s">
        <v>17</v>
      </c>
      <c r="CT86" s="38">
        <f>IF(IF(MONTH([1]入力表!$E$6)=12,YEAR([1]入力表!$E$6)+1&amp;"01",YEAR([1]入力表!$E$6)&amp;TEXT(MONTH([1]入力表!$E$6)+1,"00"))&gt;YEAR($D86)&amp;TEXT(MONTH($D86),"00"),COUNTIF(BC90:CG90,"")+COUNTIF(BC90:CG90,"○"),"")</f>
        <v>31</v>
      </c>
      <c r="CV86" s="34" t="str">
        <f t="shared" ref="CV86:CV93" si="118">IF($AU$86="","","対象期間")</f>
        <v>対象期間</v>
      </c>
      <c r="CX86" s="36" t="s">
        <v>13</v>
      </c>
      <c r="CY86" s="156">
        <f>MONTH(CY78+1)</f>
        <v>1</v>
      </c>
      <c r="CZ86" s="157"/>
      <c r="DA86" s="157"/>
      <c r="DB86" s="157"/>
      <c r="DC86" s="157"/>
      <c r="DD86" s="157"/>
      <c r="DE86" s="157"/>
      <c r="DF86" s="157"/>
      <c r="DG86" s="157"/>
      <c r="DH86" s="157"/>
      <c r="DI86" s="157"/>
      <c r="DJ86" s="157"/>
      <c r="DK86" s="157"/>
      <c r="DL86" s="157"/>
      <c r="DM86" s="157"/>
      <c r="DN86" s="157"/>
      <c r="DO86" s="157"/>
      <c r="DP86" s="157"/>
      <c r="DQ86" s="157"/>
      <c r="DR86" s="157"/>
      <c r="DS86" s="157"/>
      <c r="DT86" s="157"/>
      <c r="DU86" s="157"/>
      <c r="DV86" s="157"/>
      <c r="DW86" s="157"/>
      <c r="DX86" s="157"/>
      <c r="DY86" s="157"/>
      <c r="DZ86" s="157"/>
      <c r="EA86" s="157"/>
      <c r="EB86" s="157"/>
      <c r="EC86" s="157"/>
      <c r="ED86" s="147">
        <f>CY86+1</f>
        <v>2</v>
      </c>
      <c r="EE86" s="148"/>
      <c r="EF86" s="148"/>
      <c r="EG86" s="148"/>
      <c r="EH86" s="148"/>
      <c r="EI86" s="148"/>
      <c r="EJ86" s="149"/>
      <c r="EK86" s="150" t="s">
        <v>14</v>
      </c>
      <c r="EL86" s="153" t="s">
        <v>15</v>
      </c>
      <c r="EN86" s="144" t="s">
        <v>16</v>
      </c>
      <c r="EO86" s="37" t="s">
        <v>17</v>
      </c>
      <c r="EP86" s="38">
        <f>IF(IF(MONTH([1]入力表!$E$6)=12,YEAR([1]入力表!$E$6)+1&amp;"01",YEAR([1]入力表!$E$6)&amp;TEXT(MONTH([1]入力表!$E$6)+1,"00"))&gt;YEAR($D86)&amp;TEXT(MONTH($D86),"00"),COUNTIF(CY90:EC90,"")+COUNTIF(CY90:EC90,"○"),"")</f>
        <v>31</v>
      </c>
      <c r="ER86" s="1"/>
      <c r="ES86" s="1"/>
      <c r="ET86" s="1"/>
      <c r="EU86" s="1"/>
      <c r="EV86" s="1"/>
      <c r="EW86" s="1"/>
    </row>
    <row r="87" spans="1:153" ht="19.5" thickBot="1">
      <c r="A87" s="34" t="str">
        <f t="shared" si="117"/>
        <v>対象期間</v>
      </c>
      <c r="C87" s="39" t="s">
        <v>18</v>
      </c>
      <c r="D87" s="40">
        <f>DATE($M$7,D86,1)</f>
        <v>45658</v>
      </c>
      <c r="E87" s="40">
        <f>D87+1</f>
        <v>45659</v>
      </c>
      <c r="F87" s="40">
        <f t="shared" ref="F87:AO87" si="119">E87+1</f>
        <v>45660</v>
      </c>
      <c r="G87" s="41">
        <f t="shared" si="119"/>
        <v>45661</v>
      </c>
      <c r="H87" s="41">
        <f t="shared" si="119"/>
        <v>45662</v>
      </c>
      <c r="I87" s="41">
        <f t="shared" si="119"/>
        <v>45663</v>
      </c>
      <c r="J87" s="41">
        <f t="shared" si="119"/>
        <v>45664</v>
      </c>
      <c r="K87" s="41">
        <f t="shared" si="119"/>
        <v>45665</v>
      </c>
      <c r="L87" s="41">
        <f t="shared" si="119"/>
        <v>45666</v>
      </c>
      <c r="M87" s="41">
        <f t="shared" si="119"/>
        <v>45667</v>
      </c>
      <c r="N87" s="41">
        <f t="shared" si="119"/>
        <v>45668</v>
      </c>
      <c r="O87" s="41">
        <f t="shared" si="119"/>
        <v>45669</v>
      </c>
      <c r="P87" s="41">
        <f t="shared" si="119"/>
        <v>45670</v>
      </c>
      <c r="Q87" s="41">
        <f t="shared" si="119"/>
        <v>45671</v>
      </c>
      <c r="R87" s="41">
        <f t="shared" si="119"/>
        <v>45672</v>
      </c>
      <c r="S87" s="41">
        <f t="shared" si="119"/>
        <v>45673</v>
      </c>
      <c r="T87" s="41">
        <f t="shared" si="119"/>
        <v>45674</v>
      </c>
      <c r="U87" s="41">
        <f t="shared" si="119"/>
        <v>45675</v>
      </c>
      <c r="V87" s="41">
        <f t="shared" si="119"/>
        <v>45676</v>
      </c>
      <c r="W87" s="41">
        <f t="shared" si="119"/>
        <v>45677</v>
      </c>
      <c r="X87" s="41">
        <f t="shared" si="119"/>
        <v>45678</v>
      </c>
      <c r="Y87" s="41">
        <f t="shared" si="119"/>
        <v>45679</v>
      </c>
      <c r="Z87" s="41">
        <f t="shared" si="119"/>
        <v>45680</v>
      </c>
      <c r="AA87" s="41">
        <f t="shared" si="119"/>
        <v>45681</v>
      </c>
      <c r="AB87" s="41">
        <f t="shared" si="119"/>
        <v>45682</v>
      </c>
      <c r="AC87" s="41">
        <f t="shared" si="119"/>
        <v>45683</v>
      </c>
      <c r="AD87" s="41">
        <f t="shared" si="119"/>
        <v>45684</v>
      </c>
      <c r="AE87" s="41">
        <f t="shared" si="119"/>
        <v>45685</v>
      </c>
      <c r="AF87" s="41">
        <f t="shared" si="119"/>
        <v>45686</v>
      </c>
      <c r="AG87" s="41">
        <f t="shared" si="119"/>
        <v>45687</v>
      </c>
      <c r="AH87" s="84">
        <f t="shared" si="119"/>
        <v>45688</v>
      </c>
      <c r="AI87" s="42">
        <f t="shared" si="119"/>
        <v>45689</v>
      </c>
      <c r="AJ87" s="42">
        <f t="shared" si="119"/>
        <v>45690</v>
      </c>
      <c r="AK87" s="42">
        <f t="shared" si="119"/>
        <v>45691</v>
      </c>
      <c r="AL87" s="42">
        <f t="shared" si="119"/>
        <v>45692</v>
      </c>
      <c r="AM87" s="42">
        <f t="shared" si="119"/>
        <v>45693</v>
      </c>
      <c r="AN87" s="42">
        <f t="shared" si="119"/>
        <v>45694</v>
      </c>
      <c r="AO87" s="42">
        <f t="shared" si="119"/>
        <v>45695</v>
      </c>
      <c r="AP87" s="151"/>
      <c r="AQ87" s="154"/>
      <c r="AS87" s="144"/>
      <c r="AT87" s="37" t="s">
        <v>19</v>
      </c>
      <c r="AU87" s="43">
        <f>IF(IF(MONTH([1]入力表!$E$6)=12,YEAR([1]入力表!$E$6)+1&amp;"01",YEAR([1]入力表!$E$6)&amp;TEXT(MONTH([1]入力表!$E$6)+1,"00"))&gt;YEAR($D86)&amp;TEXT(MONTH($D86),"00"),COUNTIF(D90:AH90,"○"),"")</f>
        <v>0</v>
      </c>
      <c r="AX87" s="1"/>
      <c r="AY87" s="1"/>
      <c r="AZ87" s="1"/>
      <c r="BB87" s="39" t="s">
        <v>18</v>
      </c>
      <c r="BC87" s="105">
        <f>DATE($M$7,BC86,1)</f>
        <v>45658</v>
      </c>
      <c r="BD87" s="105">
        <f>BC87+1</f>
        <v>45659</v>
      </c>
      <c r="BE87" s="105">
        <f t="shared" ref="BE87:CN87" si="120">BD87+1</f>
        <v>45660</v>
      </c>
      <c r="BF87" s="41">
        <f t="shared" si="120"/>
        <v>45661</v>
      </c>
      <c r="BG87" s="41">
        <f t="shared" si="120"/>
        <v>45662</v>
      </c>
      <c r="BH87" s="41">
        <f t="shared" si="120"/>
        <v>45663</v>
      </c>
      <c r="BI87" s="41">
        <f t="shared" si="120"/>
        <v>45664</v>
      </c>
      <c r="BJ87" s="41">
        <f t="shared" si="120"/>
        <v>45665</v>
      </c>
      <c r="BK87" s="41">
        <f t="shared" si="120"/>
        <v>45666</v>
      </c>
      <c r="BL87" s="41">
        <f t="shared" si="120"/>
        <v>45667</v>
      </c>
      <c r="BM87" s="41">
        <f t="shared" si="120"/>
        <v>45668</v>
      </c>
      <c r="BN87" s="41">
        <f t="shared" si="120"/>
        <v>45669</v>
      </c>
      <c r="BO87" s="41">
        <f t="shared" si="120"/>
        <v>45670</v>
      </c>
      <c r="BP87" s="41">
        <f t="shared" si="120"/>
        <v>45671</v>
      </c>
      <c r="BQ87" s="41">
        <f t="shared" si="120"/>
        <v>45672</v>
      </c>
      <c r="BR87" s="41">
        <f t="shared" si="120"/>
        <v>45673</v>
      </c>
      <c r="BS87" s="41">
        <f t="shared" si="120"/>
        <v>45674</v>
      </c>
      <c r="BT87" s="41">
        <f t="shared" si="120"/>
        <v>45675</v>
      </c>
      <c r="BU87" s="41">
        <f t="shared" si="120"/>
        <v>45676</v>
      </c>
      <c r="BV87" s="41">
        <f t="shared" si="120"/>
        <v>45677</v>
      </c>
      <c r="BW87" s="41">
        <f t="shared" si="120"/>
        <v>45678</v>
      </c>
      <c r="BX87" s="41">
        <f t="shared" si="120"/>
        <v>45679</v>
      </c>
      <c r="BY87" s="41">
        <f t="shared" si="120"/>
        <v>45680</v>
      </c>
      <c r="BZ87" s="41">
        <f t="shared" si="120"/>
        <v>45681</v>
      </c>
      <c r="CA87" s="41">
        <f t="shared" si="120"/>
        <v>45682</v>
      </c>
      <c r="CB87" s="41">
        <f t="shared" si="120"/>
        <v>45683</v>
      </c>
      <c r="CC87" s="41">
        <f t="shared" si="120"/>
        <v>45684</v>
      </c>
      <c r="CD87" s="41">
        <f t="shared" si="120"/>
        <v>45685</v>
      </c>
      <c r="CE87" s="41">
        <f t="shared" si="120"/>
        <v>45686</v>
      </c>
      <c r="CF87" s="41">
        <f t="shared" si="120"/>
        <v>45687</v>
      </c>
      <c r="CG87" s="84">
        <f t="shared" si="120"/>
        <v>45688</v>
      </c>
      <c r="CH87" s="42">
        <f t="shared" si="120"/>
        <v>45689</v>
      </c>
      <c r="CI87" s="42">
        <f t="shared" si="120"/>
        <v>45690</v>
      </c>
      <c r="CJ87" s="42">
        <f t="shared" si="120"/>
        <v>45691</v>
      </c>
      <c r="CK87" s="42">
        <f t="shared" si="120"/>
        <v>45692</v>
      </c>
      <c r="CL87" s="42">
        <f t="shared" si="120"/>
        <v>45693</v>
      </c>
      <c r="CM87" s="42">
        <f t="shared" si="120"/>
        <v>45694</v>
      </c>
      <c r="CN87" s="42">
        <f t="shared" si="120"/>
        <v>45695</v>
      </c>
      <c r="CO87" s="151"/>
      <c r="CP87" s="154"/>
      <c r="CR87" s="144"/>
      <c r="CS87" s="37" t="s">
        <v>19</v>
      </c>
      <c r="CT87" s="43">
        <f>IF(IF(MONTH([1]入力表!$E$6)=12,YEAR([1]入力表!$E$6)+1&amp;"01",YEAR([1]入力表!$E$6)&amp;TEXT(MONTH([1]入力表!$E$6)+1,"00"))&gt;YEAR($D86)&amp;TEXT(MONTH($D86),"00"),COUNTIF(BC90:CG90,"○"),"")</f>
        <v>11</v>
      </c>
      <c r="CV87" s="34" t="str">
        <f t="shared" si="118"/>
        <v>対象期間</v>
      </c>
      <c r="CX87" s="39" t="s">
        <v>18</v>
      </c>
      <c r="CY87" s="105">
        <f>DATE($M$7,CY86,1)</f>
        <v>45658</v>
      </c>
      <c r="CZ87" s="105">
        <f>CY87+1</f>
        <v>45659</v>
      </c>
      <c r="DA87" s="105">
        <f t="shared" ref="DA87:EJ87" si="121">CZ87+1</f>
        <v>45660</v>
      </c>
      <c r="DB87" s="41">
        <f t="shared" si="121"/>
        <v>45661</v>
      </c>
      <c r="DC87" s="41">
        <f t="shared" si="121"/>
        <v>45662</v>
      </c>
      <c r="DD87" s="41">
        <f t="shared" si="121"/>
        <v>45663</v>
      </c>
      <c r="DE87" s="41">
        <f t="shared" si="121"/>
        <v>45664</v>
      </c>
      <c r="DF87" s="41">
        <f t="shared" si="121"/>
        <v>45665</v>
      </c>
      <c r="DG87" s="41">
        <f t="shared" si="121"/>
        <v>45666</v>
      </c>
      <c r="DH87" s="41">
        <f t="shared" si="121"/>
        <v>45667</v>
      </c>
      <c r="DI87" s="41">
        <f t="shared" si="121"/>
        <v>45668</v>
      </c>
      <c r="DJ87" s="41">
        <f t="shared" si="121"/>
        <v>45669</v>
      </c>
      <c r="DK87" s="41">
        <f t="shared" si="121"/>
        <v>45670</v>
      </c>
      <c r="DL87" s="41">
        <f t="shared" si="121"/>
        <v>45671</v>
      </c>
      <c r="DM87" s="41">
        <f t="shared" si="121"/>
        <v>45672</v>
      </c>
      <c r="DN87" s="41">
        <f t="shared" si="121"/>
        <v>45673</v>
      </c>
      <c r="DO87" s="41">
        <f t="shared" si="121"/>
        <v>45674</v>
      </c>
      <c r="DP87" s="41">
        <f t="shared" si="121"/>
        <v>45675</v>
      </c>
      <c r="DQ87" s="41">
        <f t="shared" si="121"/>
        <v>45676</v>
      </c>
      <c r="DR87" s="41">
        <f t="shared" si="121"/>
        <v>45677</v>
      </c>
      <c r="DS87" s="41">
        <f t="shared" si="121"/>
        <v>45678</v>
      </c>
      <c r="DT87" s="41">
        <f t="shared" si="121"/>
        <v>45679</v>
      </c>
      <c r="DU87" s="41">
        <f t="shared" si="121"/>
        <v>45680</v>
      </c>
      <c r="DV87" s="41">
        <f t="shared" si="121"/>
        <v>45681</v>
      </c>
      <c r="DW87" s="41">
        <f t="shared" si="121"/>
        <v>45682</v>
      </c>
      <c r="DX87" s="41">
        <f t="shared" si="121"/>
        <v>45683</v>
      </c>
      <c r="DY87" s="41">
        <f t="shared" si="121"/>
        <v>45684</v>
      </c>
      <c r="DZ87" s="41">
        <f t="shared" si="121"/>
        <v>45685</v>
      </c>
      <c r="EA87" s="41">
        <f t="shared" si="121"/>
        <v>45686</v>
      </c>
      <c r="EB87" s="41">
        <f t="shared" si="121"/>
        <v>45687</v>
      </c>
      <c r="EC87" s="84">
        <f t="shared" si="121"/>
        <v>45688</v>
      </c>
      <c r="ED87" s="42">
        <f t="shared" si="121"/>
        <v>45689</v>
      </c>
      <c r="EE87" s="42">
        <f t="shared" si="121"/>
        <v>45690</v>
      </c>
      <c r="EF87" s="42">
        <f t="shared" si="121"/>
        <v>45691</v>
      </c>
      <c r="EG87" s="42">
        <f t="shared" si="121"/>
        <v>45692</v>
      </c>
      <c r="EH87" s="42">
        <f t="shared" si="121"/>
        <v>45693</v>
      </c>
      <c r="EI87" s="42">
        <f t="shared" si="121"/>
        <v>45694</v>
      </c>
      <c r="EJ87" s="42">
        <f t="shared" si="121"/>
        <v>45695</v>
      </c>
      <c r="EK87" s="151"/>
      <c r="EL87" s="154"/>
      <c r="EN87" s="144"/>
      <c r="EO87" s="37" t="s">
        <v>19</v>
      </c>
      <c r="EP87" s="43">
        <f>IF(IF(MONTH([1]入力表!$E$6)=12,YEAR([1]入力表!$E$6)+1&amp;"01",YEAR([1]入力表!$E$6)&amp;TEXT(MONTH([1]入力表!$E$6)+1,"00"))&gt;YEAR($D86)&amp;TEXT(MONTH($D86),"00"),COUNTIF(CY90:EC90,"○"),"")</f>
        <v>11</v>
      </c>
      <c r="ER87" s="1"/>
      <c r="ES87" s="1"/>
      <c r="ET87" s="1"/>
      <c r="EU87" s="1"/>
      <c r="EV87" s="1"/>
      <c r="EW87" s="1"/>
    </row>
    <row r="88" spans="1:153" ht="19.5" thickBot="1">
      <c r="A88" s="34" t="str">
        <f t="shared" si="117"/>
        <v>対象期間</v>
      </c>
      <c r="C88" s="39" t="s">
        <v>20</v>
      </c>
      <c r="D88" s="46" t="str">
        <f>TEXT(WEEKDAY(+D87),"aaa")</f>
        <v>水</v>
      </c>
      <c r="E88" s="46" t="str">
        <f>TEXT(WEEKDAY(+E87),"aaa")</f>
        <v>木</v>
      </c>
      <c r="F88" s="46" t="str">
        <f t="shared" ref="F88:AE88" si="122">TEXT(WEEKDAY(+F87),"aaa")</f>
        <v>金</v>
      </c>
      <c r="G88" s="47" t="str">
        <f t="shared" si="122"/>
        <v>土</v>
      </c>
      <c r="H88" s="47" t="str">
        <f t="shared" si="122"/>
        <v>日</v>
      </c>
      <c r="I88" s="47" t="str">
        <f t="shared" si="122"/>
        <v>月</v>
      </c>
      <c r="J88" s="47" t="str">
        <f t="shared" si="122"/>
        <v>火</v>
      </c>
      <c r="K88" s="47" t="str">
        <f t="shared" si="122"/>
        <v>水</v>
      </c>
      <c r="L88" s="47" t="str">
        <f t="shared" si="122"/>
        <v>木</v>
      </c>
      <c r="M88" s="47" t="str">
        <f t="shared" si="122"/>
        <v>金</v>
      </c>
      <c r="N88" s="47" t="str">
        <f t="shared" si="122"/>
        <v>土</v>
      </c>
      <c r="O88" s="47" t="str">
        <f t="shared" si="122"/>
        <v>日</v>
      </c>
      <c r="P88" s="47" t="str">
        <f t="shared" si="122"/>
        <v>月</v>
      </c>
      <c r="Q88" s="47" t="str">
        <f t="shared" si="122"/>
        <v>火</v>
      </c>
      <c r="R88" s="47" t="str">
        <f t="shared" si="122"/>
        <v>水</v>
      </c>
      <c r="S88" s="47" t="str">
        <f t="shared" si="122"/>
        <v>木</v>
      </c>
      <c r="T88" s="47" t="str">
        <f t="shared" si="122"/>
        <v>金</v>
      </c>
      <c r="U88" s="47" t="str">
        <f t="shared" si="122"/>
        <v>土</v>
      </c>
      <c r="V88" s="47" t="str">
        <f t="shared" si="122"/>
        <v>日</v>
      </c>
      <c r="W88" s="47" t="str">
        <f t="shared" si="122"/>
        <v>月</v>
      </c>
      <c r="X88" s="47" t="str">
        <f t="shared" si="122"/>
        <v>火</v>
      </c>
      <c r="Y88" s="47" t="str">
        <f t="shared" si="122"/>
        <v>水</v>
      </c>
      <c r="Z88" s="47" t="str">
        <f t="shared" si="122"/>
        <v>木</v>
      </c>
      <c r="AA88" s="47" t="str">
        <f t="shared" si="122"/>
        <v>金</v>
      </c>
      <c r="AB88" s="47" t="str">
        <f t="shared" si="122"/>
        <v>土</v>
      </c>
      <c r="AC88" s="47" t="str">
        <f t="shared" si="122"/>
        <v>日</v>
      </c>
      <c r="AD88" s="47" t="str">
        <f t="shared" si="122"/>
        <v>月</v>
      </c>
      <c r="AE88" s="47" t="str">
        <f t="shared" si="122"/>
        <v>火</v>
      </c>
      <c r="AF88" s="47" t="str">
        <f>IF(AF87="／","／",TEXT(WEEKDAY(+AF87),"aaa"))</f>
        <v>水</v>
      </c>
      <c r="AG88" s="47" t="str">
        <f t="shared" ref="AG88:AO88" si="123">IF(AG87="／","／",TEXT(WEEKDAY(+AG87),"aaa"))</f>
        <v>木</v>
      </c>
      <c r="AH88" s="85" t="str">
        <f t="shared" si="123"/>
        <v>金</v>
      </c>
      <c r="AI88" s="49" t="str">
        <f t="shared" si="123"/>
        <v>土</v>
      </c>
      <c r="AJ88" s="49" t="str">
        <f t="shared" si="123"/>
        <v>日</v>
      </c>
      <c r="AK88" s="49" t="str">
        <f t="shared" si="123"/>
        <v>月</v>
      </c>
      <c r="AL88" s="49" t="str">
        <f t="shared" si="123"/>
        <v>火</v>
      </c>
      <c r="AM88" s="49" t="str">
        <f t="shared" si="123"/>
        <v>水</v>
      </c>
      <c r="AN88" s="49" t="str">
        <f t="shared" si="123"/>
        <v>木</v>
      </c>
      <c r="AO88" s="49" t="str">
        <f t="shared" si="123"/>
        <v>金</v>
      </c>
      <c r="AP88" s="151"/>
      <c r="AQ88" s="154"/>
      <c r="AS88" s="144"/>
      <c r="AT88" s="37" t="s">
        <v>21</v>
      </c>
      <c r="AU88" s="50">
        <f>IFERROR(+AU87/AU86,"")</f>
        <v>0</v>
      </c>
      <c r="AV88" s="51" t="str">
        <f>IF(AU88="","",IF(AU88&gt;=0.285,"4週8休以上",IF(AU88&gt;=0.25,"4週7休以上4週8休未満",IF(AU88&gt;=0.214,"4週6休以上4週7休未満",IF(0.214&gt;AU88,"4週6休未満")))))</f>
        <v>4週6休未満</v>
      </c>
      <c r="AX88" s="1"/>
      <c r="AY88" s="1"/>
      <c r="AZ88" s="1"/>
      <c r="BB88" s="39" t="s">
        <v>20</v>
      </c>
      <c r="BC88" s="106" t="str">
        <f>TEXT(WEEKDAY(+BC87),"aaa")</f>
        <v>水</v>
      </c>
      <c r="BD88" s="106" t="str">
        <f>TEXT(WEEKDAY(+BD87),"aaa")</f>
        <v>木</v>
      </c>
      <c r="BE88" s="106" t="str">
        <f t="shared" ref="BE88:CD88" si="124">TEXT(WEEKDAY(+BE87),"aaa")</f>
        <v>金</v>
      </c>
      <c r="BF88" s="47" t="str">
        <f t="shared" si="124"/>
        <v>土</v>
      </c>
      <c r="BG88" s="47" t="str">
        <f t="shared" si="124"/>
        <v>日</v>
      </c>
      <c r="BH88" s="47" t="str">
        <f t="shared" si="124"/>
        <v>月</v>
      </c>
      <c r="BI88" s="47" t="str">
        <f t="shared" si="124"/>
        <v>火</v>
      </c>
      <c r="BJ88" s="47" t="str">
        <f t="shared" si="124"/>
        <v>水</v>
      </c>
      <c r="BK88" s="47" t="str">
        <f t="shared" si="124"/>
        <v>木</v>
      </c>
      <c r="BL88" s="47" t="str">
        <f t="shared" si="124"/>
        <v>金</v>
      </c>
      <c r="BM88" s="47" t="str">
        <f t="shared" si="124"/>
        <v>土</v>
      </c>
      <c r="BN88" s="47" t="str">
        <f t="shared" si="124"/>
        <v>日</v>
      </c>
      <c r="BO88" s="47" t="str">
        <f t="shared" si="124"/>
        <v>月</v>
      </c>
      <c r="BP88" s="47" t="str">
        <f t="shared" si="124"/>
        <v>火</v>
      </c>
      <c r="BQ88" s="47" t="str">
        <f t="shared" si="124"/>
        <v>水</v>
      </c>
      <c r="BR88" s="47" t="str">
        <f t="shared" si="124"/>
        <v>木</v>
      </c>
      <c r="BS88" s="47" t="str">
        <f t="shared" si="124"/>
        <v>金</v>
      </c>
      <c r="BT88" s="47" t="str">
        <f t="shared" si="124"/>
        <v>土</v>
      </c>
      <c r="BU88" s="47" t="str">
        <f t="shared" si="124"/>
        <v>日</v>
      </c>
      <c r="BV88" s="47" t="str">
        <f t="shared" si="124"/>
        <v>月</v>
      </c>
      <c r="BW88" s="47" t="str">
        <f t="shared" si="124"/>
        <v>火</v>
      </c>
      <c r="BX88" s="47" t="str">
        <f t="shared" si="124"/>
        <v>水</v>
      </c>
      <c r="BY88" s="47" t="str">
        <f t="shared" si="124"/>
        <v>木</v>
      </c>
      <c r="BZ88" s="47" t="str">
        <f t="shared" si="124"/>
        <v>金</v>
      </c>
      <c r="CA88" s="47" t="str">
        <f t="shared" si="124"/>
        <v>土</v>
      </c>
      <c r="CB88" s="47" t="str">
        <f t="shared" si="124"/>
        <v>日</v>
      </c>
      <c r="CC88" s="47" t="str">
        <f t="shared" si="124"/>
        <v>月</v>
      </c>
      <c r="CD88" s="47" t="str">
        <f t="shared" si="124"/>
        <v>火</v>
      </c>
      <c r="CE88" s="47" t="str">
        <f>IF(CE87="／","／",TEXT(WEEKDAY(+CE87),"aaa"))</f>
        <v>水</v>
      </c>
      <c r="CF88" s="47" t="str">
        <f t="shared" ref="CF88:CN88" si="125">IF(CF87="／","／",TEXT(WEEKDAY(+CF87),"aaa"))</f>
        <v>木</v>
      </c>
      <c r="CG88" s="85" t="str">
        <f t="shared" si="125"/>
        <v>金</v>
      </c>
      <c r="CH88" s="49" t="str">
        <f t="shared" si="125"/>
        <v>土</v>
      </c>
      <c r="CI88" s="49" t="str">
        <f t="shared" si="125"/>
        <v>日</v>
      </c>
      <c r="CJ88" s="49" t="str">
        <f t="shared" si="125"/>
        <v>月</v>
      </c>
      <c r="CK88" s="49" t="str">
        <f t="shared" si="125"/>
        <v>火</v>
      </c>
      <c r="CL88" s="49" t="str">
        <f t="shared" si="125"/>
        <v>水</v>
      </c>
      <c r="CM88" s="49" t="str">
        <f t="shared" si="125"/>
        <v>木</v>
      </c>
      <c r="CN88" s="49" t="str">
        <f t="shared" si="125"/>
        <v>金</v>
      </c>
      <c r="CO88" s="151"/>
      <c r="CP88" s="154"/>
      <c r="CR88" s="144"/>
      <c r="CS88" s="37" t="s">
        <v>21</v>
      </c>
      <c r="CT88" s="50">
        <f>IFERROR(+CT87/CT86,"")</f>
        <v>0.35483870967741937</v>
      </c>
      <c r="CU88" s="51" t="str">
        <f>IF(CT88="","",IF(CT88&gt;=0.285,"4週8休以上",IF(CT88&gt;=0.25,"4週7休以上4週8休未満",IF(CT88&gt;=0.214,"4週6休以上4週7休未満",IF(0.214&gt;CT88,"4週6休未満")))))</f>
        <v>4週8休以上</v>
      </c>
      <c r="CV88" s="34" t="str">
        <f t="shared" si="118"/>
        <v>対象期間</v>
      </c>
      <c r="CX88" s="39" t="s">
        <v>20</v>
      </c>
      <c r="CY88" s="106" t="str">
        <f>TEXT(WEEKDAY(+CY87),"aaa")</f>
        <v>水</v>
      </c>
      <c r="CZ88" s="106" t="str">
        <f>TEXT(WEEKDAY(+CZ87),"aaa")</f>
        <v>木</v>
      </c>
      <c r="DA88" s="106" t="str">
        <f t="shared" ref="DA88:DZ88" si="126">TEXT(WEEKDAY(+DA87),"aaa")</f>
        <v>金</v>
      </c>
      <c r="DB88" s="47" t="str">
        <f t="shared" si="126"/>
        <v>土</v>
      </c>
      <c r="DC88" s="47" t="str">
        <f t="shared" si="126"/>
        <v>日</v>
      </c>
      <c r="DD88" s="47" t="str">
        <f t="shared" si="126"/>
        <v>月</v>
      </c>
      <c r="DE88" s="47" t="str">
        <f t="shared" si="126"/>
        <v>火</v>
      </c>
      <c r="DF88" s="47" t="str">
        <f t="shared" si="126"/>
        <v>水</v>
      </c>
      <c r="DG88" s="47" t="str">
        <f t="shared" si="126"/>
        <v>木</v>
      </c>
      <c r="DH88" s="47" t="str">
        <f t="shared" si="126"/>
        <v>金</v>
      </c>
      <c r="DI88" s="47" t="str">
        <f t="shared" si="126"/>
        <v>土</v>
      </c>
      <c r="DJ88" s="47" t="str">
        <f t="shared" si="126"/>
        <v>日</v>
      </c>
      <c r="DK88" s="47" t="str">
        <f t="shared" si="126"/>
        <v>月</v>
      </c>
      <c r="DL88" s="47" t="str">
        <f t="shared" si="126"/>
        <v>火</v>
      </c>
      <c r="DM88" s="47" t="str">
        <f t="shared" si="126"/>
        <v>水</v>
      </c>
      <c r="DN88" s="47" t="str">
        <f t="shared" si="126"/>
        <v>木</v>
      </c>
      <c r="DO88" s="47" t="str">
        <f t="shared" si="126"/>
        <v>金</v>
      </c>
      <c r="DP88" s="47" t="str">
        <f t="shared" si="126"/>
        <v>土</v>
      </c>
      <c r="DQ88" s="47" t="str">
        <f t="shared" si="126"/>
        <v>日</v>
      </c>
      <c r="DR88" s="47" t="str">
        <f t="shared" si="126"/>
        <v>月</v>
      </c>
      <c r="DS88" s="47" t="str">
        <f t="shared" si="126"/>
        <v>火</v>
      </c>
      <c r="DT88" s="47" t="str">
        <f t="shared" si="126"/>
        <v>水</v>
      </c>
      <c r="DU88" s="47" t="str">
        <f t="shared" si="126"/>
        <v>木</v>
      </c>
      <c r="DV88" s="47" t="str">
        <f t="shared" si="126"/>
        <v>金</v>
      </c>
      <c r="DW88" s="47" t="str">
        <f t="shared" si="126"/>
        <v>土</v>
      </c>
      <c r="DX88" s="47" t="str">
        <f t="shared" si="126"/>
        <v>日</v>
      </c>
      <c r="DY88" s="47" t="str">
        <f t="shared" si="126"/>
        <v>月</v>
      </c>
      <c r="DZ88" s="47" t="str">
        <f t="shared" si="126"/>
        <v>火</v>
      </c>
      <c r="EA88" s="47" t="str">
        <f>IF(EA87="／","／",TEXT(WEEKDAY(+EA87),"aaa"))</f>
        <v>水</v>
      </c>
      <c r="EB88" s="47" t="str">
        <f t="shared" ref="EB88:EJ88" si="127">IF(EB87="／","／",TEXT(WEEKDAY(+EB87),"aaa"))</f>
        <v>木</v>
      </c>
      <c r="EC88" s="85" t="str">
        <f t="shared" si="127"/>
        <v>金</v>
      </c>
      <c r="ED88" s="49" t="str">
        <f t="shared" si="127"/>
        <v>土</v>
      </c>
      <c r="EE88" s="49" t="str">
        <f t="shared" si="127"/>
        <v>日</v>
      </c>
      <c r="EF88" s="49" t="str">
        <f t="shared" si="127"/>
        <v>月</v>
      </c>
      <c r="EG88" s="49" t="str">
        <f t="shared" si="127"/>
        <v>火</v>
      </c>
      <c r="EH88" s="49" t="str">
        <f t="shared" si="127"/>
        <v>水</v>
      </c>
      <c r="EI88" s="49" t="str">
        <f t="shared" si="127"/>
        <v>木</v>
      </c>
      <c r="EJ88" s="49" t="str">
        <f t="shared" si="127"/>
        <v>金</v>
      </c>
      <c r="EK88" s="151"/>
      <c r="EL88" s="154"/>
      <c r="EN88" s="144"/>
      <c r="EO88" s="37" t="s">
        <v>21</v>
      </c>
      <c r="EP88" s="50">
        <f>IFERROR(+EP87/EP86,"")</f>
        <v>0.35483870967741937</v>
      </c>
      <c r="EQ88" s="51" t="str">
        <f>IF(EP88="","",IF(EP88&gt;=0.285,"4週8休以上",IF(EP88&gt;=0.25,"4週7休以上4週8休未満",IF(EP88&gt;=0.214,"4週6休以上4週7休未満",IF(0.214&gt;EP88,"4週6休未満")))))</f>
        <v>4週8休以上</v>
      </c>
      <c r="ER88" s="1"/>
      <c r="ES88" s="1"/>
      <c r="ET88" s="1"/>
      <c r="EU88" s="1"/>
      <c r="EV88" s="1"/>
      <c r="EW88" s="1"/>
    </row>
    <row r="89" spans="1:153" s="53" customFormat="1" ht="60" customHeight="1">
      <c r="A89" s="34" t="str">
        <f t="shared" si="117"/>
        <v>対象期間</v>
      </c>
      <c r="C89" s="54" t="s">
        <v>22</v>
      </c>
      <c r="D89" s="56"/>
      <c r="E89" s="56"/>
      <c r="F89" s="56"/>
      <c r="G89" s="56"/>
      <c r="H89" s="56"/>
      <c r="I89" s="56"/>
      <c r="J89" s="56"/>
      <c r="K89" s="56"/>
      <c r="L89" s="57"/>
      <c r="M89" s="56"/>
      <c r="N89" s="56"/>
      <c r="O89" s="58"/>
      <c r="P89" s="56"/>
      <c r="Q89" s="56"/>
      <c r="R89" s="56"/>
      <c r="S89" s="56"/>
      <c r="T89" s="56"/>
      <c r="U89" s="56"/>
      <c r="V89" s="56"/>
      <c r="W89" s="56"/>
      <c r="X89" s="56"/>
      <c r="Y89" s="56"/>
      <c r="Z89" s="56"/>
      <c r="AA89" s="56"/>
      <c r="AB89" s="56"/>
      <c r="AC89" s="56"/>
      <c r="AD89" s="58"/>
      <c r="AE89" s="56"/>
      <c r="AF89" s="56"/>
      <c r="AG89" s="56"/>
      <c r="AH89" s="86"/>
      <c r="AI89" s="60"/>
      <c r="AJ89" s="60"/>
      <c r="AK89" s="60"/>
      <c r="AL89" s="60"/>
      <c r="AM89" s="60"/>
      <c r="AN89" s="60"/>
      <c r="AO89" s="60"/>
      <c r="AP89" s="152"/>
      <c r="AQ89" s="155"/>
      <c r="AS89" s="141" t="s">
        <v>23</v>
      </c>
      <c r="AT89" s="87" t="s">
        <v>17</v>
      </c>
      <c r="AU89" s="62">
        <f>IF(IF(MONTH([1]入力表!$E$6)=12,YEAR([1]入力表!$E$6)+1&amp;"01",YEAR([1]入力表!$E$6)&amp;TEXT(MONTH([1]入力表!$E$6)+1,"00"))&gt;YEAR($D86)&amp;TEXT(MONTH($D86),"00"),COUNTIF(D91:AH91,"")+COUNTIF(D91:AH91,"●"),"")</f>
        <v>31</v>
      </c>
      <c r="AV89" s="63"/>
      <c r="AX89" s="64"/>
      <c r="AY89" s="64"/>
      <c r="AZ89" s="64"/>
      <c r="BB89" s="54" t="s">
        <v>22</v>
      </c>
      <c r="BC89" s="98"/>
      <c r="BD89" s="98"/>
      <c r="BE89" s="98"/>
      <c r="BF89" s="56"/>
      <c r="BG89" s="56"/>
      <c r="BH89" s="56"/>
      <c r="BI89" s="56"/>
      <c r="BJ89" s="56"/>
      <c r="BK89" s="57"/>
      <c r="BL89" s="56"/>
      <c r="BM89" s="56"/>
      <c r="BN89" s="58"/>
      <c r="BO89" s="56"/>
      <c r="BP89" s="56"/>
      <c r="BQ89" s="56"/>
      <c r="BR89" s="56"/>
      <c r="BS89" s="56"/>
      <c r="BT89" s="56"/>
      <c r="BU89" s="56"/>
      <c r="BV89" s="56"/>
      <c r="BW89" s="56"/>
      <c r="BX89" s="56"/>
      <c r="BY89" s="56"/>
      <c r="BZ89" s="56"/>
      <c r="CA89" s="56"/>
      <c r="CB89" s="56"/>
      <c r="CC89" s="58"/>
      <c r="CD89" s="56"/>
      <c r="CE89" s="56"/>
      <c r="CF89" s="56"/>
      <c r="CG89" s="86"/>
      <c r="CH89" s="60"/>
      <c r="CI89" s="60"/>
      <c r="CJ89" s="60"/>
      <c r="CK89" s="60"/>
      <c r="CL89" s="60"/>
      <c r="CM89" s="60"/>
      <c r="CN89" s="60"/>
      <c r="CO89" s="152"/>
      <c r="CP89" s="155"/>
      <c r="CR89" s="141" t="s">
        <v>23</v>
      </c>
      <c r="CS89" s="87" t="s">
        <v>17</v>
      </c>
      <c r="CT89" s="62">
        <f>IF(IF(MONTH([1]入力表!$E$6)=12,YEAR([1]入力表!$E$6)+1&amp;"01",YEAR([1]入力表!$E$6)&amp;TEXT(MONTH([1]入力表!$E$6)+1,"00"))&gt;YEAR($D86)&amp;TEXT(MONTH($D86),"00"),COUNTIF(BC91:CG91,"")+COUNTIF(BC91:CG91,"●"),"")</f>
        <v>31</v>
      </c>
      <c r="CU89" s="63"/>
      <c r="CV89" s="34" t="str">
        <f t="shared" si="118"/>
        <v>対象期間</v>
      </c>
      <c r="CX89" s="54" t="s">
        <v>22</v>
      </c>
      <c r="CY89" s="98"/>
      <c r="CZ89" s="98"/>
      <c r="DA89" s="98"/>
      <c r="DB89" s="56"/>
      <c r="DC89" s="56"/>
      <c r="DD89" s="56"/>
      <c r="DE89" s="56"/>
      <c r="DF89" s="56"/>
      <c r="DG89" s="57"/>
      <c r="DH89" s="56"/>
      <c r="DI89" s="56"/>
      <c r="DJ89" s="58"/>
      <c r="DK89" s="56"/>
      <c r="DL89" s="56"/>
      <c r="DM89" s="56"/>
      <c r="DN89" s="56"/>
      <c r="DO89" s="56"/>
      <c r="DP89" s="56"/>
      <c r="DQ89" s="56"/>
      <c r="DR89" s="56"/>
      <c r="DS89" s="56"/>
      <c r="DT89" s="56"/>
      <c r="DU89" s="56"/>
      <c r="DV89" s="56"/>
      <c r="DW89" s="56"/>
      <c r="DX89" s="56"/>
      <c r="DY89" s="58"/>
      <c r="DZ89" s="56"/>
      <c r="EA89" s="56"/>
      <c r="EB89" s="56"/>
      <c r="EC89" s="86"/>
      <c r="ED89" s="60"/>
      <c r="EE89" s="60"/>
      <c r="EF89" s="60"/>
      <c r="EG89" s="60"/>
      <c r="EH89" s="60"/>
      <c r="EI89" s="60"/>
      <c r="EJ89" s="60"/>
      <c r="EK89" s="152"/>
      <c r="EL89" s="155"/>
      <c r="EN89" s="141" t="s">
        <v>23</v>
      </c>
      <c r="EO89" s="87" t="s">
        <v>17</v>
      </c>
      <c r="EP89" s="62">
        <f>IF(IF(MONTH([1]入力表!$E$6)=12,YEAR([1]入力表!$E$6)+1&amp;"01",YEAR([1]入力表!$E$6)&amp;TEXT(MONTH([1]入力表!$E$6)+1,"00"))&gt;YEAR($D86)&amp;TEXT(MONTH($D86),"00"),COUNTIF(CY91:EC91,"")+COUNTIF(CY91:EC91,"●"),"")</f>
        <v>31</v>
      </c>
      <c r="EQ89" s="63"/>
      <c r="ER89" s="64"/>
      <c r="ES89" s="64"/>
      <c r="ET89" s="64"/>
      <c r="EU89" s="64"/>
      <c r="EV89" s="64"/>
      <c r="EW89" s="64"/>
    </row>
    <row r="90" spans="1:153" s="28" customFormat="1" ht="19.5" thickBot="1">
      <c r="A90" s="34" t="str">
        <f t="shared" si="117"/>
        <v>対象期間</v>
      </c>
      <c r="C90" s="39" t="s">
        <v>16</v>
      </c>
      <c r="D90" s="47"/>
      <c r="E90" s="47"/>
      <c r="F90" s="47"/>
      <c r="G90" s="47"/>
      <c r="H90" s="47"/>
      <c r="I90" s="47"/>
      <c r="J90" s="47"/>
      <c r="K90" s="47"/>
      <c r="L90" s="47"/>
      <c r="M90" s="47"/>
      <c r="N90" s="47"/>
      <c r="O90" s="47"/>
      <c r="P90" s="47"/>
      <c r="Q90" s="47"/>
      <c r="R90" s="47"/>
      <c r="S90" s="47"/>
      <c r="T90" s="47"/>
      <c r="U90" s="47"/>
      <c r="V90" s="47"/>
      <c r="W90" s="47"/>
      <c r="X90" s="47"/>
      <c r="Y90" s="47"/>
      <c r="Z90" s="47"/>
      <c r="AA90" s="47"/>
      <c r="AB90" s="47"/>
      <c r="AC90" s="47"/>
      <c r="AD90" s="47"/>
      <c r="AE90" s="47"/>
      <c r="AF90" s="47"/>
      <c r="AG90" s="47"/>
      <c r="AH90" s="85"/>
      <c r="AI90" s="49"/>
      <c r="AJ90" s="49"/>
      <c r="AK90" s="49"/>
      <c r="AL90" s="49"/>
      <c r="AM90" s="49"/>
      <c r="AN90" s="49"/>
      <c r="AO90" s="49"/>
      <c r="AP90" s="69">
        <f>COUNTIF(D90:AH90,"○")</f>
        <v>0</v>
      </c>
      <c r="AQ90" s="66">
        <f>+AP90+AQ82</f>
        <v>0</v>
      </c>
      <c r="AS90" s="142"/>
      <c r="AT90" s="37" t="s">
        <v>19</v>
      </c>
      <c r="AU90" s="43">
        <f>IF(IF(MONTH([1]入力表!$E$6)=12,YEAR([1]入力表!$E$6)+1&amp;"01",YEAR([1]入力表!$E$6)&amp;TEXT(MONTH([1]入力表!$E$6)+1,"00"))&gt;YEAR($D86)&amp;TEXT(MONTH($D86),"00"),COUNTIF(D91:AH91,"●"),"")</f>
        <v>0</v>
      </c>
      <c r="AX90" s="68"/>
      <c r="AY90" s="68"/>
      <c r="AZ90" s="68"/>
      <c r="BB90" s="39" t="s">
        <v>16</v>
      </c>
      <c r="BC90" s="97" t="s">
        <v>28</v>
      </c>
      <c r="BD90" s="97" t="s">
        <v>28</v>
      </c>
      <c r="BE90" s="97" t="s">
        <v>28</v>
      </c>
      <c r="BF90" s="47" t="s">
        <v>28</v>
      </c>
      <c r="BG90" s="47" t="s">
        <v>28</v>
      </c>
      <c r="BH90" s="47"/>
      <c r="BI90" s="47"/>
      <c r="BJ90" s="47"/>
      <c r="BK90" s="47"/>
      <c r="BL90" s="47"/>
      <c r="BM90" s="47" t="s">
        <v>28</v>
      </c>
      <c r="BN90" s="47" t="s">
        <v>28</v>
      </c>
      <c r="BO90" s="47"/>
      <c r="BP90" s="47"/>
      <c r="BQ90" s="47"/>
      <c r="BR90" s="47"/>
      <c r="BS90" s="47"/>
      <c r="BT90" s="47" t="s">
        <v>28</v>
      </c>
      <c r="BU90" s="47" t="s">
        <v>28</v>
      </c>
      <c r="BV90" s="47"/>
      <c r="BW90" s="47"/>
      <c r="BX90" s="47"/>
      <c r="BY90" s="47"/>
      <c r="BZ90" s="47"/>
      <c r="CA90" s="47" t="s">
        <v>28</v>
      </c>
      <c r="CB90" s="47" t="s">
        <v>28</v>
      </c>
      <c r="CC90" s="47"/>
      <c r="CD90" s="47"/>
      <c r="CE90" s="47"/>
      <c r="CF90" s="47"/>
      <c r="CG90" s="85"/>
      <c r="CH90" s="49" t="s">
        <v>28</v>
      </c>
      <c r="CI90" s="49" t="s">
        <v>28</v>
      </c>
      <c r="CJ90" s="49"/>
      <c r="CK90" s="49"/>
      <c r="CL90" s="49"/>
      <c r="CM90" s="49"/>
      <c r="CN90" s="49"/>
      <c r="CO90" s="69">
        <f>COUNTIF(BC90:CG90,"○")</f>
        <v>11</v>
      </c>
      <c r="CP90" s="66">
        <f>+CO90+CP82</f>
        <v>77</v>
      </c>
      <c r="CR90" s="142"/>
      <c r="CS90" s="37" t="s">
        <v>19</v>
      </c>
      <c r="CT90" s="43">
        <f>IF(IF(MONTH([1]入力表!$E$6)=12,YEAR([1]入力表!$E$6)+1&amp;"01",YEAR([1]入力表!$E$6)&amp;TEXT(MONTH([1]入力表!$E$6)+1,"00"))&gt;YEAR($D86)&amp;TEXT(MONTH($D86),"00"),COUNTIF(BC91:CG91,"●"),"")</f>
        <v>0</v>
      </c>
      <c r="CV90" s="34" t="str">
        <f t="shared" si="118"/>
        <v>対象期間</v>
      </c>
      <c r="CX90" s="39" t="s">
        <v>16</v>
      </c>
      <c r="CY90" s="97" t="s">
        <v>28</v>
      </c>
      <c r="CZ90" s="97" t="s">
        <v>28</v>
      </c>
      <c r="DA90" s="97" t="s">
        <v>28</v>
      </c>
      <c r="DB90" s="47" t="s">
        <v>28</v>
      </c>
      <c r="DC90" s="47" t="s">
        <v>28</v>
      </c>
      <c r="DD90" s="47"/>
      <c r="DE90" s="47"/>
      <c r="DF90" s="47"/>
      <c r="DG90" s="47"/>
      <c r="DH90" s="47"/>
      <c r="DI90" s="47" t="s">
        <v>28</v>
      </c>
      <c r="DJ90" s="47" t="s">
        <v>28</v>
      </c>
      <c r="DK90" s="47"/>
      <c r="DL90" s="47"/>
      <c r="DM90" s="47"/>
      <c r="DN90" s="47"/>
      <c r="DO90" s="47"/>
      <c r="DP90" s="47" t="s">
        <v>28</v>
      </c>
      <c r="DQ90" s="47" t="s">
        <v>28</v>
      </c>
      <c r="DR90" s="47"/>
      <c r="DS90" s="47"/>
      <c r="DT90" s="47"/>
      <c r="DU90" s="47"/>
      <c r="DV90" s="47"/>
      <c r="DW90" s="47" t="s">
        <v>28</v>
      </c>
      <c r="DX90" s="47" t="s">
        <v>28</v>
      </c>
      <c r="DY90" s="47"/>
      <c r="DZ90" s="47"/>
      <c r="EA90" s="47"/>
      <c r="EB90" s="47"/>
      <c r="EC90" s="85"/>
      <c r="ED90" s="49" t="s">
        <v>28</v>
      </c>
      <c r="EE90" s="49" t="s">
        <v>28</v>
      </c>
      <c r="EF90" s="49"/>
      <c r="EG90" s="49"/>
      <c r="EH90" s="49"/>
      <c r="EI90" s="49"/>
      <c r="EJ90" s="49"/>
      <c r="EK90" s="69">
        <f>COUNTIF(CY90:EC90,"○")</f>
        <v>11</v>
      </c>
      <c r="EL90" s="66">
        <f>+EK90+EL82</f>
        <v>77</v>
      </c>
      <c r="EN90" s="142"/>
      <c r="EO90" s="37" t="s">
        <v>19</v>
      </c>
      <c r="EP90" s="43">
        <f>IF(IF(MONTH([1]入力表!$E$6)=12,YEAR([1]入力表!$E$6)+1&amp;"01",YEAR([1]入力表!$E$6)&amp;TEXT(MONTH([1]入力表!$E$6)+1,"00"))&gt;YEAR($D86)&amp;TEXT(MONTH($D86),"00"),COUNTIF(CY91:EC91,"●"),"")</f>
        <v>11</v>
      </c>
      <c r="ER90" s="68"/>
      <c r="ES90" s="68"/>
      <c r="ET90" s="68"/>
      <c r="EU90" s="68"/>
      <c r="EV90" s="68"/>
      <c r="EW90" s="68"/>
    </row>
    <row r="91" spans="1:153" s="28" customFormat="1" ht="19.5" thickBot="1">
      <c r="A91" s="34" t="str">
        <f t="shared" si="117"/>
        <v>対象期間</v>
      </c>
      <c r="C91" s="70" t="s">
        <v>23</v>
      </c>
      <c r="D91" s="71"/>
      <c r="E91" s="71"/>
      <c r="F91" s="71"/>
      <c r="G91" s="71"/>
      <c r="H91" s="71"/>
      <c r="I91" s="71"/>
      <c r="J91" s="71"/>
      <c r="K91" s="71"/>
      <c r="L91" s="71"/>
      <c r="M91" s="71"/>
      <c r="N91" s="71"/>
      <c r="O91" s="71"/>
      <c r="P91" s="71"/>
      <c r="Q91" s="71"/>
      <c r="R91" s="71"/>
      <c r="S91" s="71"/>
      <c r="T91" s="71"/>
      <c r="U91" s="71"/>
      <c r="V91" s="71"/>
      <c r="W91" s="71"/>
      <c r="X91" s="71"/>
      <c r="Y91" s="71"/>
      <c r="Z91" s="71"/>
      <c r="AA91" s="71"/>
      <c r="AB91" s="71"/>
      <c r="AC91" s="71"/>
      <c r="AD91" s="71"/>
      <c r="AE91" s="71"/>
      <c r="AF91" s="71"/>
      <c r="AG91" s="71"/>
      <c r="AH91" s="93"/>
      <c r="AI91" s="73"/>
      <c r="AJ91" s="73"/>
      <c r="AK91" s="73"/>
      <c r="AL91" s="73"/>
      <c r="AM91" s="73"/>
      <c r="AN91" s="73"/>
      <c r="AO91" s="73"/>
      <c r="AP91" s="76">
        <f>COUNTIF(D91:AH91,"●")</f>
        <v>0</v>
      </c>
      <c r="AQ91" s="75">
        <f>+AP91+AQ83</f>
        <v>0</v>
      </c>
      <c r="AS91" s="142"/>
      <c r="AT91" s="37" t="s">
        <v>21</v>
      </c>
      <c r="AU91" s="50">
        <f>IFERROR(+AU90/AU89,"")</f>
        <v>0</v>
      </c>
      <c r="AV91" s="51" t="str">
        <f>IF(AU91="","",IF(AU91&gt;=0.285,"4週8休以上",IF(AU91&gt;=0.25,"4週7休以上4週8休未満",IF(AU91&gt;=0.214,"4週6休以上4週7休未満",IF(0.214&gt;AU91,"4週6休未満")))))</f>
        <v>4週6休未満</v>
      </c>
      <c r="AX91" s="68"/>
      <c r="AY91" s="68"/>
      <c r="AZ91" s="68"/>
      <c r="BB91" s="70" t="s">
        <v>23</v>
      </c>
      <c r="BC91" s="99"/>
      <c r="BD91" s="99"/>
      <c r="BE91" s="99"/>
      <c r="BF91" s="71"/>
      <c r="BG91" s="71"/>
      <c r="BH91" s="71"/>
      <c r="BI91" s="71"/>
      <c r="BJ91" s="71"/>
      <c r="BK91" s="71"/>
      <c r="BL91" s="71"/>
      <c r="BM91" s="71"/>
      <c r="BN91" s="71"/>
      <c r="BO91" s="71"/>
      <c r="BP91" s="71"/>
      <c r="BQ91" s="71"/>
      <c r="BR91" s="71"/>
      <c r="BS91" s="71"/>
      <c r="BT91" s="71"/>
      <c r="BU91" s="71"/>
      <c r="BV91" s="71"/>
      <c r="BW91" s="71"/>
      <c r="BX91" s="71"/>
      <c r="BY91" s="71"/>
      <c r="BZ91" s="71"/>
      <c r="CA91" s="71"/>
      <c r="CB91" s="71"/>
      <c r="CC91" s="71"/>
      <c r="CD91" s="71"/>
      <c r="CE91" s="71"/>
      <c r="CF91" s="71"/>
      <c r="CG91" s="93"/>
      <c r="CH91" s="73"/>
      <c r="CI91" s="73"/>
      <c r="CJ91" s="73"/>
      <c r="CK91" s="73"/>
      <c r="CL91" s="73"/>
      <c r="CM91" s="73"/>
      <c r="CN91" s="73"/>
      <c r="CO91" s="76">
        <f>COUNTIF(BC91:CG91,"●")</f>
        <v>0</v>
      </c>
      <c r="CP91" s="75">
        <f>+CO91+CP83</f>
        <v>0</v>
      </c>
      <c r="CR91" s="142"/>
      <c r="CS91" s="37" t="s">
        <v>21</v>
      </c>
      <c r="CT91" s="50">
        <f>IFERROR(+CT90/CT89,"")</f>
        <v>0</v>
      </c>
      <c r="CU91" s="51" t="str">
        <f>IF(CT91="","",IF(CT91&gt;=0.285,"4週8休以上",IF(CT91&gt;=0.25,"4週7休以上4週8休未満",IF(CT91&gt;=0.214,"4週6休以上4週7休未満",IF(0.214&gt;CT91,"4週6休未満")))))</f>
        <v>4週6休未満</v>
      </c>
      <c r="CV91" s="34" t="str">
        <f t="shared" si="118"/>
        <v>対象期間</v>
      </c>
      <c r="CX91" s="70" t="s">
        <v>23</v>
      </c>
      <c r="CY91" s="99" t="s">
        <v>29</v>
      </c>
      <c r="CZ91" s="99" t="s">
        <v>29</v>
      </c>
      <c r="DA91" s="99" t="s">
        <v>29</v>
      </c>
      <c r="DB91" s="71" t="s">
        <v>29</v>
      </c>
      <c r="DC91" s="71" t="s">
        <v>29</v>
      </c>
      <c r="DD91" s="71"/>
      <c r="DE91" s="71"/>
      <c r="DF91" s="71"/>
      <c r="DG91" s="71"/>
      <c r="DH91" s="71"/>
      <c r="DI91" s="71" t="s">
        <v>29</v>
      </c>
      <c r="DJ91" s="71" t="s">
        <v>29</v>
      </c>
      <c r="DK91" s="71"/>
      <c r="DL91" s="71"/>
      <c r="DM91" s="71"/>
      <c r="DN91" s="71"/>
      <c r="DO91" s="71"/>
      <c r="DP91" s="71" t="s">
        <v>29</v>
      </c>
      <c r="DQ91" s="71" t="s">
        <v>29</v>
      </c>
      <c r="DR91" s="71"/>
      <c r="DS91" s="71"/>
      <c r="DT91" s="71"/>
      <c r="DU91" s="71"/>
      <c r="DV91" s="71"/>
      <c r="DW91" s="71" t="s">
        <v>29</v>
      </c>
      <c r="DX91" s="71" t="s">
        <v>29</v>
      </c>
      <c r="DY91" s="71"/>
      <c r="DZ91" s="71"/>
      <c r="EA91" s="71"/>
      <c r="EB91" s="71"/>
      <c r="EC91" s="93"/>
      <c r="ED91" s="73" t="s">
        <v>29</v>
      </c>
      <c r="EE91" s="73" t="s">
        <v>29</v>
      </c>
      <c r="EF91" s="73"/>
      <c r="EG91" s="73"/>
      <c r="EH91" s="73"/>
      <c r="EI91" s="73"/>
      <c r="EJ91" s="73"/>
      <c r="EK91" s="76">
        <f>COUNTIF(CY91:EC91,"●")</f>
        <v>11</v>
      </c>
      <c r="EL91" s="75">
        <f>+EK91+EL83</f>
        <v>76</v>
      </c>
      <c r="EN91" s="142"/>
      <c r="EO91" s="37" t="s">
        <v>21</v>
      </c>
      <c r="EP91" s="50">
        <f>IFERROR(+EP90/EP89,"")</f>
        <v>0.35483870967741937</v>
      </c>
      <c r="EQ91" s="51" t="str">
        <f>IF(EP91="","",IF(EP91&gt;=0.285,"4週8休以上",IF(EP91&gt;=0.25,"4週7休以上4週8休未満",IF(EP91&gt;=0.214,"4週6休以上4週7休未満",IF(0.214&gt;EP91,"4週6休未満")))))</f>
        <v>4週8休以上</v>
      </c>
      <c r="ER91" s="68"/>
      <c r="ES91" s="68"/>
      <c r="ET91" s="68"/>
      <c r="EU91" s="68"/>
      <c r="EV91" s="68"/>
      <c r="EW91" s="68"/>
    </row>
    <row r="92" spans="1:153" s="28" customFormat="1" ht="19.5" thickBot="1">
      <c r="A92" s="34"/>
      <c r="C92" s="77" t="s">
        <v>25</v>
      </c>
      <c r="D92" s="137"/>
      <c r="E92" s="138"/>
      <c r="F92" s="138"/>
      <c r="G92" s="138"/>
      <c r="H92" s="139"/>
      <c r="I92" s="137" t="str">
        <f>IF(COUNTIF(I91:O91,"")&gt;=7,"",IF(COUNTIF(I91:O91,"●")&gt;=2,"OK","OUT"))</f>
        <v/>
      </c>
      <c r="J92" s="138"/>
      <c r="K92" s="138"/>
      <c r="L92" s="138"/>
      <c r="M92" s="138"/>
      <c r="N92" s="138"/>
      <c r="O92" s="139"/>
      <c r="P92" s="137" t="str">
        <f>IF(COUNTIF(P91:V91,"")&gt;=7,"",IF(COUNTIF(P91:V91,"●")&gt;=2,"OK","OUT"))</f>
        <v/>
      </c>
      <c r="Q92" s="138"/>
      <c r="R92" s="138"/>
      <c r="S92" s="138"/>
      <c r="T92" s="138"/>
      <c r="U92" s="138"/>
      <c r="V92" s="139"/>
      <c r="W92" s="137" t="str">
        <f>IF(COUNTIF(W91:AC91,"")&gt;=7,"",IF(COUNTIF(W91:AC91,"●")&gt;=2,"OK","OUT"))</f>
        <v/>
      </c>
      <c r="X92" s="138"/>
      <c r="Y92" s="138"/>
      <c r="Z92" s="138"/>
      <c r="AA92" s="138"/>
      <c r="AB92" s="138"/>
      <c r="AC92" s="139"/>
      <c r="AD92" s="137" t="str">
        <f>IF(COUNTIF(AD91:AJ91,"")&gt;=7,"",IF(COUNTIF(AD91:AJ91,"●")&gt;=2,"OK","OUT"))</f>
        <v/>
      </c>
      <c r="AE92" s="138"/>
      <c r="AF92" s="138"/>
      <c r="AG92" s="138"/>
      <c r="AH92" s="138"/>
      <c r="AI92" s="138"/>
      <c r="AJ92" s="139"/>
      <c r="AK92" s="137"/>
      <c r="AL92" s="138"/>
      <c r="AM92" s="138"/>
      <c r="AN92" s="138"/>
      <c r="AO92" s="138"/>
      <c r="AP92" s="83"/>
      <c r="AQ92" s="79"/>
      <c r="AS92" s="143"/>
      <c r="AT92" s="80" t="s">
        <v>26</v>
      </c>
      <c r="AU92" s="81" t="str">
        <f>IF(COUNTIF(D92:AO92,"OUT")&gt;=1,"OUT","OK")</f>
        <v>OK</v>
      </c>
      <c r="AV92" s="82"/>
      <c r="AX92" s="68"/>
      <c r="AY92" s="68"/>
      <c r="AZ92" s="68"/>
      <c r="BB92" s="77" t="s">
        <v>25</v>
      </c>
      <c r="BC92" s="137"/>
      <c r="BD92" s="138"/>
      <c r="BE92" s="138"/>
      <c r="BF92" s="138"/>
      <c r="BG92" s="139"/>
      <c r="BH92" s="137" t="str">
        <f>IF(COUNTIF(BH91:BN91,"")&gt;=7,"",IF(COUNTIF(BH91:BN91,"●")&gt;=2,"OK","OUT"))</f>
        <v/>
      </c>
      <c r="BI92" s="138"/>
      <c r="BJ92" s="138"/>
      <c r="BK92" s="138"/>
      <c r="BL92" s="138"/>
      <c r="BM92" s="138"/>
      <c r="BN92" s="139"/>
      <c r="BO92" s="137" t="str">
        <f>IF(COUNTIF(BO91:BU91,"")&gt;=7,"",IF(COUNTIF(BO91:BU91,"●")&gt;=2,"OK","OUT"))</f>
        <v/>
      </c>
      <c r="BP92" s="138"/>
      <c r="BQ92" s="138"/>
      <c r="BR92" s="138"/>
      <c r="BS92" s="138"/>
      <c r="BT92" s="138"/>
      <c r="BU92" s="139"/>
      <c r="BV92" s="137" t="str">
        <f>IF(COUNTIF(BV91:CB91,"")&gt;=7,"",IF(COUNTIF(BV91:CB91,"●")&gt;=2,"OK","OUT"))</f>
        <v/>
      </c>
      <c r="BW92" s="138"/>
      <c r="BX92" s="138"/>
      <c r="BY92" s="138"/>
      <c r="BZ92" s="138"/>
      <c r="CA92" s="138"/>
      <c r="CB92" s="139"/>
      <c r="CC92" s="137" t="str">
        <f>IF(COUNTIF(CC91:CI91,"")&gt;=7,"",IF(COUNTIF(CC91:CI91,"●")&gt;=2,"OK","OUT"))</f>
        <v/>
      </c>
      <c r="CD92" s="138"/>
      <c r="CE92" s="138"/>
      <c r="CF92" s="138"/>
      <c r="CG92" s="138"/>
      <c r="CH92" s="138"/>
      <c r="CI92" s="139"/>
      <c r="CJ92" s="137"/>
      <c r="CK92" s="138"/>
      <c r="CL92" s="138"/>
      <c r="CM92" s="138"/>
      <c r="CN92" s="138"/>
      <c r="CO92" s="83"/>
      <c r="CP92" s="79"/>
      <c r="CR92" s="143"/>
      <c r="CS92" s="80" t="s">
        <v>26</v>
      </c>
      <c r="CT92" s="81" t="str">
        <f>IF(COUNTIF(BC92:CN92,"OUT")&gt;=1,"OUT","OK")</f>
        <v>OK</v>
      </c>
      <c r="CU92" s="82"/>
      <c r="CV92" s="34"/>
      <c r="CX92" s="77" t="s">
        <v>25</v>
      </c>
      <c r="CY92" s="137"/>
      <c r="CZ92" s="138"/>
      <c r="DA92" s="138"/>
      <c r="DB92" s="138"/>
      <c r="DC92" s="139"/>
      <c r="DD92" s="137" t="str">
        <f>IF(COUNTIF(DD91:DJ91,"")&gt;=7,"",IF(COUNTIF(DD91:DJ91,"●")&gt;=2,"OK","OUT"))</f>
        <v>OK</v>
      </c>
      <c r="DE92" s="138"/>
      <c r="DF92" s="138"/>
      <c r="DG92" s="138"/>
      <c r="DH92" s="138"/>
      <c r="DI92" s="138"/>
      <c r="DJ92" s="139"/>
      <c r="DK92" s="137" t="str">
        <f>IF(COUNTIF(DK91:DQ91,"")&gt;=7,"",IF(COUNTIF(DK91:DQ91,"●")&gt;=2,"OK","OUT"))</f>
        <v>OK</v>
      </c>
      <c r="DL92" s="138"/>
      <c r="DM92" s="138"/>
      <c r="DN92" s="138"/>
      <c r="DO92" s="138"/>
      <c r="DP92" s="138"/>
      <c r="DQ92" s="139"/>
      <c r="DR92" s="137" t="str">
        <f>IF(COUNTIF(DR91:DX91,"")&gt;=7,"",IF(COUNTIF(DR91:DX91,"●")&gt;=2,"OK","OUT"))</f>
        <v>OK</v>
      </c>
      <c r="DS92" s="138"/>
      <c r="DT92" s="138"/>
      <c r="DU92" s="138"/>
      <c r="DV92" s="138"/>
      <c r="DW92" s="138"/>
      <c r="DX92" s="139"/>
      <c r="DY92" s="137" t="str">
        <f>IF(COUNTIF(DY91:EE91,"")&gt;=7,"",IF(COUNTIF(DY91:EE91,"●")&gt;=2,"OK","OUT"))</f>
        <v>OK</v>
      </c>
      <c r="DZ92" s="138"/>
      <c r="EA92" s="138"/>
      <c r="EB92" s="138"/>
      <c r="EC92" s="138"/>
      <c r="ED92" s="138"/>
      <c r="EE92" s="139"/>
      <c r="EF92" s="137"/>
      <c r="EG92" s="138"/>
      <c r="EH92" s="138"/>
      <c r="EI92" s="138"/>
      <c r="EJ92" s="138"/>
      <c r="EK92" s="83"/>
      <c r="EL92" s="79"/>
      <c r="EN92" s="143"/>
      <c r="EO92" s="80" t="s">
        <v>26</v>
      </c>
      <c r="EP92" s="81" t="str">
        <f>IF(COUNTIF(CY92:EJ92,"OUT")&gt;=1,"OUT","OK")</f>
        <v>OK</v>
      </c>
      <c r="EQ92" s="82"/>
      <c r="ER92" s="68"/>
      <c r="ES92" s="68"/>
      <c r="ET92" s="68"/>
      <c r="EU92" s="68"/>
      <c r="EV92" s="68"/>
      <c r="EW92" s="68"/>
    </row>
    <row r="93" spans="1:153" ht="19.5" thickBot="1">
      <c r="A93" s="34" t="str">
        <f t="shared" si="117"/>
        <v>対象期間</v>
      </c>
      <c r="AK93" s="100"/>
      <c r="AL93" s="100"/>
      <c r="AM93" s="100"/>
      <c r="AN93" s="100"/>
      <c r="AO93" s="100"/>
      <c r="AX93" s="1"/>
      <c r="AY93" s="1"/>
      <c r="AZ93" s="1"/>
      <c r="CJ93" s="100"/>
      <c r="CK93" s="100"/>
      <c r="CL93" s="100"/>
      <c r="CM93" s="100"/>
      <c r="CN93" s="100"/>
      <c r="CV93" s="34" t="str">
        <f t="shared" si="118"/>
        <v>対象期間</v>
      </c>
      <c r="EF93" s="100"/>
      <c r="EG93" s="100"/>
      <c r="EH93" s="100"/>
      <c r="EI93" s="100"/>
      <c r="EJ93" s="100"/>
      <c r="ER93" s="1"/>
      <c r="ES93" s="1"/>
      <c r="ET93" s="1"/>
      <c r="EU93" s="1"/>
      <c r="EV93" s="1"/>
      <c r="EW93" s="1"/>
    </row>
    <row r="94" spans="1:153" ht="13.5" customHeight="1">
      <c r="A94" s="34" t="str">
        <f t="shared" ref="A94:A101" si="128">IF($AU$94="","","対象期間")</f>
        <v>対象期間</v>
      </c>
      <c r="C94" s="36" t="s">
        <v>13</v>
      </c>
      <c r="D94" s="145">
        <f>D86+MONTH(1)</f>
        <v>2</v>
      </c>
      <c r="E94" s="146"/>
      <c r="F94" s="146"/>
      <c r="G94" s="146"/>
      <c r="H94" s="146"/>
      <c r="I94" s="146"/>
      <c r="J94" s="146"/>
      <c r="K94" s="146"/>
      <c r="L94" s="146"/>
      <c r="M94" s="146"/>
      <c r="N94" s="146"/>
      <c r="O94" s="146"/>
      <c r="P94" s="146"/>
      <c r="Q94" s="146"/>
      <c r="R94" s="146"/>
      <c r="S94" s="146"/>
      <c r="T94" s="146"/>
      <c r="U94" s="146"/>
      <c r="V94" s="146"/>
      <c r="W94" s="146"/>
      <c r="X94" s="146"/>
      <c r="Y94" s="146"/>
      <c r="Z94" s="146"/>
      <c r="AA94" s="146"/>
      <c r="AB94" s="146"/>
      <c r="AC94" s="146"/>
      <c r="AD94" s="146"/>
      <c r="AE94" s="146"/>
      <c r="AF94" s="147">
        <f>D94+1</f>
        <v>3</v>
      </c>
      <c r="AG94" s="148"/>
      <c r="AH94" s="148"/>
      <c r="AI94" s="148"/>
      <c r="AJ94" s="148"/>
      <c r="AK94" s="148"/>
      <c r="AL94" s="148"/>
      <c r="AM94" s="148"/>
      <c r="AN94" s="148"/>
      <c r="AO94" s="149"/>
      <c r="AP94" s="150" t="s">
        <v>14</v>
      </c>
      <c r="AQ94" s="153" t="s">
        <v>15</v>
      </c>
      <c r="AS94" s="144" t="s">
        <v>16</v>
      </c>
      <c r="AT94" s="37" t="s">
        <v>17</v>
      </c>
      <c r="AU94" s="38">
        <f>IF(IF(MONTH([1]入力表!$E$6)=12,YEAR([1]入力表!$E$6)+1&amp;"01",YEAR([1]入力表!$E$6)&amp;TEXT(MONTH([1]入力表!$E$6)+1,"00"))&gt;YEAR($D94)&amp;TEXT(MONTH($D94),"00"),COUNTIF(D98:AH98,"")+COUNTIF(D98:AH98,"○"),"")</f>
        <v>31</v>
      </c>
      <c r="AX94" s="1"/>
      <c r="AY94" s="1"/>
      <c r="AZ94" s="1"/>
      <c r="BB94" s="36" t="s">
        <v>13</v>
      </c>
      <c r="BC94" s="145">
        <f>BC86+MONTH(1)</f>
        <v>2</v>
      </c>
      <c r="BD94" s="146"/>
      <c r="BE94" s="146"/>
      <c r="BF94" s="146"/>
      <c r="BG94" s="146"/>
      <c r="BH94" s="146"/>
      <c r="BI94" s="146"/>
      <c r="BJ94" s="146"/>
      <c r="BK94" s="146"/>
      <c r="BL94" s="146"/>
      <c r="BM94" s="146"/>
      <c r="BN94" s="146"/>
      <c r="BO94" s="146"/>
      <c r="BP94" s="146"/>
      <c r="BQ94" s="146"/>
      <c r="BR94" s="146"/>
      <c r="BS94" s="146"/>
      <c r="BT94" s="146"/>
      <c r="BU94" s="146"/>
      <c r="BV94" s="146"/>
      <c r="BW94" s="146"/>
      <c r="BX94" s="146"/>
      <c r="BY94" s="146"/>
      <c r="BZ94" s="146"/>
      <c r="CA94" s="146"/>
      <c r="CB94" s="146"/>
      <c r="CC94" s="146"/>
      <c r="CD94" s="146"/>
      <c r="CE94" s="147">
        <f>BC94+1</f>
        <v>3</v>
      </c>
      <c r="CF94" s="148"/>
      <c r="CG94" s="148"/>
      <c r="CH94" s="148"/>
      <c r="CI94" s="148"/>
      <c r="CJ94" s="148"/>
      <c r="CK94" s="148"/>
      <c r="CL94" s="148"/>
      <c r="CM94" s="148"/>
      <c r="CN94" s="149"/>
      <c r="CO94" s="150" t="s">
        <v>14</v>
      </c>
      <c r="CP94" s="153" t="s">
        <v>15</v>
      </c>
      <c r="CR94" s="144" t="s">
        <v>16</v>
      </c>
      <c r="CS94" s="37" t="s">
        <v>17</v>
      </c>
      <c r="CT94" s="38">
        <f>IF(IF(MONTH([1]入力表!$E$6)=12,YEAR([1]入力表!$E$6)+1&amp;"01",YEAR([1]入力表!$E$6)&amp;TEXT(MONTH([1]入力表!$E$6)+1,"00"))&gt;YEAR($D94)&amp;TEXT(MONTH($D94),"00"),COUNTIF(BC98:CG98,"")+COUNTIF(BC98:CG98,"○"),"")</f>
        <v>31</v>
      </c>
      <c r="CV94" s="34" t="str">
        <f t="shared" ref="CV94:CV101" si="129">IF($AU$94="","","対象期間")</f>
        <v>対象期間</v>
      </c>
      <c r="CX94" s="36" t="s">
        <v>13</v>
      </c>
      <c r="CY94" s="145">
        <f>CY86+MONTH(1)</f>
        <v>2</v>
      </c>
      <c r="CZ94" s="146"/>
      <c r="DA94" s="146"/>
      <c r="DB94" s="146"/>
      <c r="DC94" s="146"/>
      <c r="DD94" s="146"/>
      <c r="DE94" s="146"/>
      <c r="DF94" s="146"/>
      <c r="DG94" s="146"/>
      <c r="DH94" s="146"/>
      <c r="DI94" s="146"/>
      <c r="DJ94" s="146"/>
      <c r="DK94" s="146"/>
      <c r="DL94" s="146"/>
      <c r="DM94" s="146"/>
      <c r="DN94" s="146"/>
      <c r="DO94" s="146"/>
      <c r="DP94" s="146"/>
      <c r="DQ94" s="146"/>
      <c r="DR94" s="146"/>
      <c r="DS94" s="146"/>
      <c r="DT94" s="146"/>
      <c r="DU94" s="146"/>
      <c r="DV94" s="146"/>
      <c r="DW94" s="146"/>
      <c r="DX94" s="146"/>
      <c r="DY94" s="146"/>
      <c r="DZ94" s="146"/>
      <c r="EA94" s="147">
        <f>CY94+1</f>
        <v>3</v>
      </c>
      <c r="EB94" s="148"/>
      <c r="EC94" s="148"/>
      <c r="ED94" s="148"/>
      <c r="EE94" s="148"/>
      <c r="EF94" s="148"/>
      <c r="EG94" s="148"/>
      <c r="EH94" s="148"/>
      <c r="EI94" s="148"/>
      <c r="EJ94" s="149"/>
      <c r="EK94" s="150" t="s">
        <v>14</v>
      </c>
      <c r="EL94" s="153" t="s">
        <v>15</v>
      </c>
      <c r="EN94" s="144" t="s">
        <v>16</v>
      </c>
      <c r="EO94" s="37" t="s">
        <v>17</v>
      </c>
      <c r="EP94" s="38">
        <f>IF(IF(MONTH([1]入力表!$E$6)=12,YEAR([1]入力表!$E$6)+1&amp;"01",YEAR([1]入力表!$E$6)&amp;TEXT(MONTH([1]入力表!$E$6)+1,"00"))&gt;YEAR($D94)&amp;TEXT(MONTH($D94),"00"),COUNTIF(CY98:EC98,"")+COUNTIF(CY98:EC98,"○"),"")</f>
        <v>31</v>
      </c>
      <c r="ER94" s="1"/>
      <c r="ES94" s="1"/>
      <c r="ET94" s="1"/>
      <c r="EU94" s="1"/>
      <c r="EV94" s="1"/>
      <c r="EW94" s="1"/>
    </row>
    <row r="95" spans="1:153" ht="19.5" thickBot="1">
      <c r="A95" s="34" t="str">
        <f t="shared" si="128"/>
        <v>対象期間</v>
      </c>
      <c r="C95" s="39" t="s">
        <v>18</v>
      </c>
      <c r="D95" s="40">
        <f>DATE($M$7,D94,1)</f>
        <v>45689</v>
      </c>
      <c r="E95" s="40">
        <f>D95+1</f>
        <v>45690</v>
      </c>
      <c r="F95" s="40">
        <f t="shared" ref="F95:AO95" si="130">E95+1</f>
        <v>45691</v>
      </c>
      <c r="G95" s="41">
        <f t="shared" si="130"/>
        <v>45692</v>
      </c>
      <c r="H95" s="41">
        <f t="shared" si="130"/>
        <v>45693</v>
      </c>
      <c r="I95" s="41">
        <f t="shared" si="130"/>
        <v>45694</v>
      </c>
      <c r="J95" s="41">
        <f t="shared" si="130"/>
        <v>45695</v>
      </c>
      <c r="K95" s="41">
        <f t="shared" si="130"/>
        <v>45696</v>
      </c>
      <c r="L95" s="41">
        <f t="shared" si="130"/>
        <v>45697</v>
      </c>
      <c r="M95" s="41">
        <f t="shared" si="130"/>
        <v>45698</v>
      </c>
      <c r="N95" s="41">
        <f t="shared" si="130"/>
        <v>45699</v>
      </c>
      <c r="O95" s="41">
        <f t="shared" si="130"/>
        <v>45700</v>
      </c>
      <c r="P95" s="41">
        <f t="shared" si="130"/>
        <v>45701</v>
      </c>
      <c r="Q95" s="41">
        <f t="shared" si="130"/>
        <v>45702</v>
      </c>
      <c r="R95" s="41">
        <f t="shared" si="130"/>
        <v>45703</v>
      </c>
      <c r="S95" s="41">
        <f t="shared" si="130"/>
        <v>45704</v>
      </c>
      <c r="T95" s="41">
        <f t="shared" si="130"/>
        <v>45705</v>
      </c>
      <c r="U95" s="41">
        <f t="shared" si="130"/>
        <v>45706</v>
      </c>
      <c r="V95" s="41">
        <f t="shared" si="130"/>
        <v>45707</v>
      </c>
      <c r="W95" s="41">
        <f t="shared" si="130"/>
        <v>45708</v>
      </c>
      <c r="X95" s="41">
        <f t="shared" si="130"/>
        <v>45709</v>
      </c>
      <c r="Y95" s="41">
        <f t="shared" si="130"/>
        <v>45710</v>
      </c>
      <c r="Z95" s="41">
        <f t="shared" si="130"/>
        <v>45711</v>
      </c>
      <c r="AA95" s="41">
        <f t="shared" si="130"/>
        <v>45712</v>
      </c>
      <c r="AB95" s="41">
        <f t="shared" si="130"/>
        <v>45713</v>
      </c>
      <c r="AC95" s="41">
        <f t="shared" si="130"/>
        <v>45714</v>
      </c>
      <c r="AD95" s="41">
        <f t="shared" si="130"/>
        <v>45715</v>
      </c>
      <c r="AE95" s="84">
        <f t="shared" si="130"/>
        <v>45716</v>
      </c>
      <c r="AF95" s="42">
        <f t="shared" si="130"/>
        <v>45717</v>
      </c>
      <c r="AG95" s="42">
        <f t="shared" si="130"/>
        <v>45718</v>
      </c>
      <c r="AH95" s="42">
        <f t="shared" si="130"/>
        <v>45719</v>
      </c>
      <c r="AI95" s="42">
        <f t="shared" si="130"/>
        <v>45720</v>
      </c>
      <c r="AJ95" s="42">
        <f t="shared" si="130"/>
        <v>45721</v>
      </c>
      <c r="AK95" s="42">
        <f t="shared" si="130"/>
        <v>45722</v>
      </c>
      <c r="AL95" s="42">
        <f t="shared" si="130"/>
        <v>45723</v>
      </c>
      <c r="AM95" s="42">
        <f t="shared" si="130"/>
        <v>45724</v>
      </c>
      <c r="AN95" s="42">
        <f t="shared" si="130"/>
        <v>45725</v>
      </c>
      <c r="AO95" s="42">
        <f t="shared" si="130"/>
        <v>45726</v>
      </c>
      <c r="AP95" s="151"/>
      <c r="AQ95" s="154"/>
      <c r="AS95" s="144"/>
      <c r="AT95" s="37" t="s">
        <v>19</v>
      </c>
      <c r="AU95" s="43">
        <f>IF(IF(MONTH([1]入力表!$E$6)=12,YEAR([1]入力表!$E$6)+1&amp;"01",YEAR([1]入力表!$E$6)&amp;TEXT(MONTH([1]入力表!$E$6)+1,"00"))&gt;YEAR($D94)&amp;TEXT(MONTH($D94),"00"),COUNTIF(D98:AH98,"○"),"")</f>
        <v>0</v>
      </c>
      <c r="AX95" s="1"/>
      <c r="AY95" s="1"/>
      <c r="AZ95" s="1"/>
      <c r="BB95" s="39" t="s">
        <v>18</v>
      </c>
      <c r="BC95" s="40">
        <f>DATE($M$7,BC94,1)</f>
        <v>45689</v>
      </c>
      <c r="BD95" s="40">
        <f>BC95+1</f>
        <v>45690</v>
      </c>
      <c r="BE95" s="40">
        <f t="shared" ref="BE95:CN95" si="131">BD95+1</f>
        <v>45691</v>
      </c>
      <c r="BF95" s="41">
        <f t="shared" si="131"/>
        <v>45692</v>
      </c>
      <c r="BG95" s="41">
        <f t="shared" si="131"/>
        <v>45693</v>
      </c>
      <c r="BH95" s="41">
        <f t="shared" si="131"/>
        <v>45694</v>
      </c>
      <c r="BI95" s="41">
        <f t="shared" si="131"/>
        <v>45695</v>
      </c>
      <c r="BJ95" s="41">
        <f t="shared" si="131"/>
        <v>45696</v>
      </c>
      <c r="BK95" s="41">
        <f t="shared" si="131"/>
        <v>45697</v>
      </c>
      <c r="BL95" s="41">
        <f t="shared" si="131"/>
        <v>45698</v>
      </c>
      <c r="BM95" s="41">
        <f t="shared" si="131"/>
        <v>45699</v>
      </c>
      <c r="BN95" s="41">
        <f t="shared" si="131"/>
        <v>45700</v>
      </c>
      <c r="BO95" s="41">
        <f t="shared" si="131"/>
        <v>45701</v>
      </c>
      <c r="BP95" s="41">
        <f t="shared" si="131"/>
        <v>45702</v>
      </c>
      <c r="BQ95" s="41">
        <f t="shared" si="131"/>
        <v>45703</v>
      </c>
      <c r="BR95" s="41">
        <f t="shared" si="131"/>
        <v>45704</v>
      </c>
      <c r="BS95" s="41">
        <f t="shared" si="131"/>
        <v>45705</v>
      </c>
      <c r="BT95" s="41">
        <f t="shared" si="131"/>
        <v>45706</v>
      </c>
      <c r="BU95" s="41">
        <f t="shared" si="131"/>
        <v>45707</v>
      </c>
      <c r="BV95" s="41">
        <f t="shared" si="131"/>
        <v>45708</v>
      </c>
      <c r="BW95" s="41">
        <f t="shared" si="131"/>
        <v>45709</v>
      </c>
      <c r="BX95" s="41">
        <f t="shared" si="131"/>
        <v>45710</v>
      </c>
      <c r="BY95" s="41">
        <f t="shared" si="131"/>
        <v>45711</v>
      </c>
      <c r="BZ95" s="41">
        <f t="shared" si="131"/>
        <v>45712</v>
      </c>
      <c r="CA95" s="41">
        <f t="shared" si="131"/>
        <v>45713</v>
      </c>
      <c r="CB95" s="41">
        <f t="shared" si="131"/>
        <v>45714</v>
      </c>
      <c r="CC95" s="41">
        <f t="shared" si="131"/>
        <v>45715</v>
      </c>
      <c r="CD95" s="84">
        <f t="shared" si="131"/>
        <v>45716</v>
      </c>
      <c r="CE95" s="42">
        <f t="shared" si="131"/>
        <v>45717</v>
      </c>
      <c r="CF95" s="42">
        <f t="shared" si="131"/>
        <v>45718</v>
      </c>
      <c r="CG95" s="42">
        <f t="shared" si="131"/>
        <v>45719</v>
      </c>
      <c r="CH95" s="42">
        <f t="shared" si="131"/>
        <v>45720</v>
      </c>
      <c r="CI95" s="42">
        <f t="shared" si="131"/>
        <v>45721</v>
      </c>
      <c r="CJ95" s="42">
        <f t="shared" si="131"/>
        <v>45722</v>
      </c>
      <c r="CK95" s="42">
        <f t="shared" si="131"/>
        <v>45723</v>
      </c>
      <c r="CL95" s="42">
        <f t="shared" si="131"/>
        <v>45724</v>
      </c>
      <c r="CM95" s="42">
        <f t="shared" si="131"/>
        <v>45725</v>
      </c>
      <c r="CN95" s="42">
        <f t="shared" si="131"/>
        <v>45726</v>
      </c>
      <c r="CO95" s="151"/>
      <c r="CP95" s="154"/>
      <c r="CR95" s="144"/>
      <c r="CS95" s="37" t="s">
        <v>19</v>
      </c>
      <c r="CT95" s="43">
        <f>IF(IF(MONTH([1]入力表!$E$6)=12,YEAR([1]入力表!$E$6)+1&amp;"01",YEAR([1]入力表!$E$6)&amp;TEXT(MONTH([1]入力表!$E$6)+1,"00"))&gt;YEAR($D94)&amp;TEXT(MONTH($D94),"00"),COUNTIF(BC98:CG98,"○"),"")</f>
        <v>10</v>
      </c>
      <c r="CV95" s="34" t="str">
        <f t="shared" si="129"/>
        <v>対象期間</v>
      </c>
      <c r="CX95" s="39" t="s">
        <v>18</v>
      </c>
      <c r="CY95" s="40">
        <f>DATE($M$7,CY94,1)</f>
        <v>45689</v>
      </c>
      <c r="CZ95" s="40">
        <f>CY95+1</f>
        <v>45690</v>
      </c>
      <c r="DA95" s="40">
        <f t="shared" ref="DA95:EJ95" si="132">CZ95+1</f>
        <v>45691</v>
      </c>
      <c r="DB95" s="41">
        <f t="shared" si="132"/>
        <v>45692</v>
      </c>
      <c r="DC95" s="41">
        <f t="shared" si="132"/>
        <v>45693</v>
      </c>
      <c r="DD95" s="41">
        <f t="shared" si="132"/>
        <v>45694</v>
      </c>
      <c r="DE95" s="41">
        <f t="shared" si="132"/>
        <v>45695</v>
      </c>
      <c r="DF95" s="41">
        <f t="shared" si="132"/>
        <v>45696</v>
      </c>
      <c r="DG95" s="41">
        <f t="shared" si="132"/>
        <v>45697</v>
      </c>
      <c r="DH95" s="41">
        <f t="shared" si="132"/>
        <v>45698</v>
      </c>
      <c r="DI95" s="41">
        <f t="shared" si="132"/>
        <v>45699</v>
      </c>
      <c r="DJ95" s="41">
        <f t="shared" si="132"/>
        <v>45700</v>
      </c>
      <c r="DK95" s="41">
        <f t="shared" si="132"/>
        <v>45701</v>
      </c>
      <c r="DL95" s="41">
        <f t="shared" si="132"/>
        <v>45702</v>
      </c>
      <c r="DM95" s="41">
        <f t="shared" si="132"/>
        <v>45703</v>
      </c>
      <c r="DN95" s="41">
        <f t="shared" si="132"/>
        <v>45704</v>
      </c>
      <c r="DO95" s="41">
        <f t="shared" si="132"/>
        <v>45705</v>
      </c>
      <c r="DP95" s="41">
        <f t="shared" si="132"/>
        <v>45706</v>
      </c>
      <c r="DQ95" s="41">
        <f t="shared" si="132"/>
        <v>45707</v>
      </c>
      <c r="DR95" s="41">
        <f t="shared" si="132"/>
        <v>45708</v>
      </c>
      <c r="DS95" s="41">
        <f t="shared" si="132"/>
        <v>45709</v>
      </c>
      <c r="DT95" s="41">
        <f t="shared" si="132"/>
        <v>45710</v>
      </c>
      <c r="DU95" s="41">
        <f t="shared" si="132"/>
        <v>45711</v>
      </c>
      <c r="DV95" s="41">
        <f t="shared" si="132"/>
        <v>45712</v>
      </c>
      <c r="DW95" s="41">
        <f t="shared" si="132"/>
        <v>45713</v>
      </c>
      <c r="DX95" s="41">
        <f t="shared" si="132"/>
        <v>45714</v>
      </c>
      <c r="DY95" s="41">
        <f t="shared" si="132"/>
        <v>45715</v>
      </c>
      <c r="DZ95" s="84">
        <f t="shared" si="132"/>
        <v>45716</v>
      </c>
      <c r="EA95" s="42">
        <f t="shared" si="132"/>
        <v>45717</v>
      </c>
      <c r="EB95" s="42">
        <f t="shared" si="132"/>
        <v>45718</v>
      </c>
      <c r="EC95" s="42">
        <f t="shared" si="132"/>
        <v>45719</v>
      </c>
      <c r="ED95" s="42">
        <f t="shared" si="132"/>
        <v>45720</v>
      </c>
      <c r="EE95" s="42">
        <f t="shared" si="132"/>
        <v>45721</v>
      </c>
      <c r="EF95" s="42">
        <f t="shared" si="132"/>
        <v>45722</v>
      </c>
      <c r="EG95" s="42">
        <f t="shared" si="132"/>
        <v>45723</v>
      </c>
      <c r="EH95" s="42">
        <f t="shared" si="132"/>
        <v>45724</v>
      </c>
      <c r="EI95" s="42">
        <f t="shared" si="132"/>
        <v>45725</v>
      </c>
      <c r="EJ95" s="42">
        <f t="shared" si="132"/>
        <v>45726</v>
      </c>
      <c r="EK95" s="151"/>
      <c r="EL95" s="154"/>
      <c r="EN95" s="144"/>
      <c r="EO95" s="37" t="s">
        <v>19</v>
      </c>
      <c r="EP95" s="43">
        <f>IF(IF(MONTH([1]入力表!$E$6)=12,YEAR([1]入力表!$E$6)+1&amp;"01",YEAR([1]入力表!$E$6)&amp;TEXT(MONTH([1]入力表!$E$6)+1,"00"))&gt;YEAR($D94)&amp;TEXT(MONTH($D94),"00"),COUNTIF(CY98:EC98,"○"),"")</f>
        <v>10</v>
      </c>
      <c r="ER95" s="1"/>
      <c r="ES95" s="1"/>
      <c r="ET95" s="1"/>
      <c r="EU95" s="1"/>
      <c r="EV95" s="1"/>
      <c r="EW95" s="1"/>
    </row>
    <row r="96" spans="1:153" ht="19.5" thickBot="1">
      <c r="A96" s="34" t="str">
        <f t="shared" si="128"/>
        <v>対象期間</v>
      </c>
      <c r="C96" s="39" t="s">
        <v>20</v>
      </c>
      <c r="D96" s="46" t="str">
        <f>TEXT(WEEKDAY(+D95),"aaa")</f>
        <v>土</v>
      </c>
      <c r="E96" s="46" t="str">
        <f>TEXT(WEEKDAY(+E95),"aaa")</f>
        <v>日</v>
      </c>
      <c r="F96" s="46" t="str">
        <f t="shared" ref="F96:AE96" si="133">TEXT(WEEKDAY(+F95),"aaa")</f>
        <v>月</v>
      </c>
      <c r="G96" s="47" t="str">
        <f t="shared" si="133"/>
        <v>火</v>
      </c>
      <c r="H96" s="47" t="str">
        <f t="shared" si="133"/>
        <v>水</v>
      </c>
      <c r="I96" s="47" t="str">
        <f t="shared" si="133"/>
        <v>木</v>
      </c>
      <c r="J96" s="47" t="str">
        <f t="shared" si="133"/>
        <v>金</v>
      </c>
      <c r="K96" s="47" t="str">
        <f t="shared" si="133"/>
        <v>土</v>
      </c>
      <c r="L96" s="47" t="str">
        <f t="shared" si="133"/>
        <v>日</v>
      </c>
      <c r="M96" s="47" t="str">
        <f t="shared" si="133"/>
        <v>月</v>
      </c>
      <c r="N96" s="47" t="str">
        <f t="shared" si="133"/>
        <v>火</v>
      </c>
      <c r="O96" s="47" t="str">
        <f t="shared" si="133"/>
        <v>水</v>
      </c>
      <c r="P96" s="47" t="str">
        <f t="shared" si="133"/>
        <v>木</v>
      </c>
      <c r="Q96" s="47" t="str">
        <f t="shared" si="133"/>
        <v>金</v>
      </c>
      <c r="R96" s="47" t="str">
        <f t="shared" si="133"/>
        <v>土</v>
      </c>
      <c r="S96" s="47" t="str">
        <f t="shared" si="133"/>
        <v>日</v>
      </c>
      <c r="T96" s="47" t="str">
        <f t="shared" si="133"/>
        <v>月</v>
      </c>
      <c r="U96" s="47" t="str">
        <f t="shared" si="133"/>
        <v>火</v>
      </c>
      <c r="V96" s="47" t="str">
        <f t="shared" si="133"/>
        <v>水</v>
      </c>
      <c r="W96" s="47" t="str">
        <f t="shared" si="133"/>
        <v>木</v>
      </c>
      <c r="X96" s="47" t="str">
        <f t="shared" si="133"/>
        <v>金</v>
      </c>
      <c r="Y96" s="47" t="str">
        <f t="shared" si="133"/>
        <v>土</v>
      </c>
      <c r="Z96" s="47" t="str">
        <f t="shared" si="133"/>
        <v>日</v>
      </c>
      <c r="AA96" s="47" t="str">
        <f t="shared" si="133"/>
        <v>月</v>
      </c>
      <c r="AB96" s="47" t="str">
        <f t="shared" si="133"/>
        <v>火</v>
      </c>
      <c r="AC96" s="47" t="str">
        <f t="shared" si="133"/>
        <v>水</v>
      </c>
      <c r="AD96" s="47" t="str">
        <f t="shared" si="133"/>
        <v>木</v>
      </c>
      <c r="AE96" s="85" t="str">
        <f t="shared" si="133"/>
        <v>金</v>
      </c>
      <c r="AF96" s="49" t="str">
        <f>IF(AF95="／","／",TEXT(WEEKDAY(+AF95),"aaa"))</f>
        <v>土</v>
      </c>
      <c r="AG96" s="49" t="str">
        <f t="shared" ref="AG96:AO96" si="134">IF(AG95="／","／",TEXT(WEEKDAY(+AG95),"aaa"))</f>
        <v>日</v>
      </c>
      <c r="AH96" s="49" t="str">
        <f t="shared" si="134"/>
        <v>月</v>
      </c>
      <c r="AI96" s="49" t="str">
        <f t="shared" si="134"/>
        <v>火</v>
      </c>
      <c r="AJ96" s="49" t="str">
        <f t="shared" si="134"/>
        <v>水</v>
      </c>
      <c r="AK96" s="49" t="str">
        <f t="shared" si="134"/>
        <v>木</v>
      </c>
      <c r="AL96" s="49" t="str">
        <f t="shared" si="134"/>
        <v>金</v>
      </c>
      <c r="AM96" s="49" t="str">
        <f t="shared" si="134"/>
        <v>土</v>
      </c>
      <c r="AN96" s="49" t="str">
        <f t="shared" si="134"/>
        <v>日</v>
      </c>
      <c r="AO96" s="49" t="str">
        <f t="shared" si="134"/>
        <v>月</v>
      </c>
      <c r="AP96" s="151"/>
      <c r="AQ96" s="154"/>
      <c r="AS96" s="144"/>
      <c r="AT96" s="37" t="s">
        <v>21</v>
      </c>
      <c r="AU96" s="50">
        <f>IFERROR(+AU95/AU94,"")</f>
        <v>0</v>
      </c>
      <c r="AV96" s="51" t="str">
        <f>IF(AU96="","",IF(AU96&gt;=0.285,"4週8休以上",IF(AU96&gt;=0.25,"4週7休以上4週8休未満",IF(AU96&gt;=0.214,"4週6休以上4週7休未満",IF(0.214&gt;AU96,"4週6休未満")))))</f>
        <v>4週6休未満</v>
      </c>
      <c r="AX96" s="1"/>
      <c r="AY96" s="1"/>
      <c r="AZ96" s="1"/>
      <c r="BB96" s="39" t="s">
        <v>20</v>
      </c>
      <c r="BC96" s="46" t="str">
        <f>TEXT(WEEKDAY(+BC95),"aaa")</f>
        <v>土</v>
      </c>
      <c r="BD96" s="46" t="str">
        <f>TEXT(WEEKDAY(+BD95),"aaa")</f>
        <v>日</v>
      </c>
      <c r="BE96" s="46" t="str">
        <f t="shared" ref="BE96:CD96" si="135">TEXT(WEEKDAY(+BE95),"aaa")</f>
        <v>月</v>
      </c>
      <c r="BF96" s="47" t="str">
        <f t="shared" si="135"/>
        <v>火</v>
      </c>
      <c r="BG96" s="47" t="str">
        <f t="shared" si="135"/>
        <v>水</v>
      </c>
      <c r="BH96" s="47" t="str">
        <f t="shared" si="135"/>
        <v>木</v>
      </c>
      <c r="BI96" s="47" t="str">
        <f t="shared" si="135"/>
        <v>金</v>
      </c>
      <c r="BJ96" s="47" t="str">
        <f t="shared" si="135"/>
        <v>土</v>
      </c>
      <c r="BK96" s="47" t="str">
        <f t="shared" si="135"/>
        <v>日</v>
      </c>
      <c r="BL96" s="47" t="str">
        <f t="shared" si="135"/>
        <v>月</v>
      </c>
      <c r="BM96" s="47" t="str">
        <f t="shared" si="135"/>
        <v>火</v>
      </c>
      <c r="BN96" s="47" t="str">
        <f t="shared" si="135"/>
        <v>水</v>
      </c>
      <c r="BO96" s="47" t="str">
        <f t="shared" si="135"/>
        <v>木</v>
      </c>
      <c r="BP96" s="47" t="str">
        <f t="shared" si="135"/>
        <v>金</v>
      </c>
      <c r="BQ96" s="47" t="str">
        <f t="shared" si="135"/>
        <v>土</v>
      </c>
      <c r="BR96" s="47" t="str">
        <f t="shared" si="135"/>
        <v>日</v>
      </c>
      <c r="BS96" s="47" t="str">
        <f t="shared" si="135"/>
        <v>月</v>
      </c>
      <c r="BT96" s="47" t="str">
        <f t="shared" si="135"/>
        <v>火</v>
      </c>
      <c r="BU96" s="47" t="str">
        <f t="shared" si="135"/>
        <v>水</v>
      </c>
      <c r="BV96" s="47" t="str">
        <f t="shared" si="135"/>
        <v>木</v>
      </c>
      <c r="BW96" s="47" t="str">
        <f t="shared" si="135"/>
        <v>金</v>
      </c>
      <c r="BX96" s="47" t="str">
        <f t="shared" si="135"/>
        <v>土</v>
      </c>
      <c r="BY96" s="47" t="str">
        <f t="shared" si="135"/>
        <v>日</v>
      </c>
      <c r="BZ96" s="47" t="str">
        <f t="shared" si="135"/>
        <v>月</v>
      </c>
      <c r="CA96" s="47" t="str">
        <f t="shared" si="135"/>
        <v>火</v>
      </c>
      <c r="CB96" s="47" t="str">
        <f t="shared" si="135"/>
        <v>水</v>
      </c>
      <c r="CC96" s="47" t="str">
        <f t="shared" si="135"/>
        <v>木</v>
      </c>
      <c r="CD96" s="85" t="str">
        <f t="shared" si="135"/>
        <v>金</v>
      </c>
      <c r="CE96" s="49" t="str">
        <f>IF(CE95="／","／",TEXT(WEEKDAY(+CE95),"aaa"))</f>
        <v>土</v>
      </c>
      <c r="CF96" s="49" t="str">
        <f t="shared" ref="CF96:CN96" si="136">IF(CF95="／","／",TEXT(WEEKDAY(+CF95),"aaa"))</f>
        <v>日</v>
      </c>
      <c r="CG96" s="49" t="str">
        <f t="shared" si="136"/>
        <v>月</v>
      </c>
      <c r="CH96" s="49" t="str">
        <f t="shared" si="136"/>
        <v>火</v>
      </c>
      <c r="CI96" s="49" t="str">
        <f t="shared" si="136"/>
        <v>水</v>
      </c>
      <c r="CJ96" s="49" t="str">
        <f t="shared" si="136"/>
        <v>木</v>
      </c>
      <c r="CK96" s="49" t="str">
        <f t="shared" si="136"/>
        <v>金</v>
      </c>
      <c r="CL96" s="49" t="str">
        <f t="shared" si="136"/>
        <v>土</v>
      </c>
      <c r="CM96" s="49" t="str">
        <f t="shared" si="136"/>
        <v>日</v>
      </c>
      <c r="CN96" s="49" t="str">
        <f t="shared" si="136"/>
        <v>月</v>
      </c>
      <c r="CO96" s="151"/>
      <c r="CP96" s="154"/>
      <c r="CR96" s="144"/>
      <c r="CS96" s="37" t="s">
        <v>21</v>
      </c>
      <c r="CT96" s="50">
        <f>IFERROR(+CT95/CT94,"")</f>
        <v>0.32258064516129031</v>
      </c>
      <c r="CU96" s="51" t="str">
        <f>IF(CT96="","",IF(CT96&gt;=0.285,"4週8休以上",IF(CT96&gt;=0.25,"4週7休以上4週8休未満",IF(CT96&gt;=0.214,"4週6休以上4週7休未満",IF(0.214&gt;CT96,"4週6休未満")))))</f>
        <v>4週8休以上</v>
      </c>
      <c r="CV96" s="34" t="str">
        <f t="shared" si="129"/>
        <v>対象期間</v>
      </c>
      <c r="CX96" s="39" t="s">
        <v>20</v>
      </c>
      <c r="CY96" s="46" t="str">
        <f>TEXT(WEEKDAY(+CY95),"aaa")</f>
        <v>土</v>
      </c>
      <c r="CZ96" s="46" t="str">
        <f>TEXT(WEEKDAY(+CZ95),"aaa")</f>
        <v>日</v>
      </c>
      <c r="DA96" s="46" t="str">
        <f t="shared" ref="DA96:DZ96" si="137">TEXT(WEEKDAY(+DA95),"aaa")</f>
        <v>月</v>
      </c>
      <c r="DB96" s="47" t="str">
        <f t="shared" si="137"/>
        <v>火</v>
      </c>
      <c r="DC96" s="47" t="str">
        <f t="shared" si="137"/>
        <v>水</v>
      </c>
      <c r="DD96" s="47" t="str">
        <f t="shared" si="137"/>
        <v>木</v>
      </c>
      <c r="DE96" s="47" t="str">
        <f t="shared" si="137"/>
        <v>金</v>
      </c>
      <c r="DF96" s="47" t="str">
        <f t="shared" si="137"/>
        <v>土</v>
      </c>
      <c r="DG96" s="47" t="str">
        <f t="shared" si="137"/>
        <v>日</v>
      </c>
      <c r="DH96" s="47" t="str">
        <f t="shared" si="137"/>
        <v>月</v>
      </c>
      <c r="DI96" s="47" t="str">
        <f t="shared" si="137"/>
        <v>火</v>
      </c>
      <c r="DJ96" s="47" t="str">
        <f t="shared" si="137"/>
        <v>水</v>
      </c>
      <c r="DK96" s="47" t="str">
        <f t="shared" si="137"/>
        <v>木</v>
      </c>
      <c r="DL96" s="47" t="str">
        <f t="shared" si="137"/>
        <v>金</v>
      </c>
      <c r="DM96" s="47" t="str">
        <f t="shared" si="137"/>
        <v>土</v>
      </c>
      <c r="DN96" s="47" t="str">
        <f t="shared" si="137"/>
        <v>日</v>
      </c>
      <c r="DO96" s="47" t="str">
        <f t="shared" si="137"/>
        <v>月</v>
      </c>
      <c r="DP96" s="47" t="str">
        <f t="shared" si="137"/>
        <v>火</v>
      </c>
      <c r="DQ96" s="47" t="str">
        <f t="shared" si="137"/>
        <v>水</v>
      </c>
      <c r="DR96" s="47" t="str">
        <f t="shared" si="137"/>
        <v>木</v>
      </c>
      <c r="DS96" s="47" t="str">
        <f t="shared" si="137"/>
        <v>金</v>
      </c>
      <c r="DT96" s="47" t="str">
        <f t="shared" si="137"/>
        <v>土</v>
      </c>
      <c r="DU96" s="47" t="str">
        <f t="shared" si="137"/>
        <v>日</v>
      </c>
      <c r="DV96" s="47" t="str">
        <f t="shared" si="137"/>
        <v>月</v>
      </c>
      <c r="DW96" s="47" t="str">
        <f t="shared" si="137"/>
        <v>火</v>
      </c>
      <c r="DX96" s="47" t="str">
        <f t="shared" si="137"/>
        <v>水</v>
      </c>
      <c r="DY96" s="47" t="str">
        <f t="shared" si="137"/>
        <v>木</v>
      </c>
      <c r="DZ96" s="85" t="str">
        <f t="shared" si="137"/>
        <v>金</v>
      </c>
      <c r="EA96" s="49" t="str">
        <f>IF(EA95="／","／",TEXT(WEEKDAY(+EA95),"aaa"))</f>
        <v>土</v>
      </c>
      <c r="EB96" s="49" t="str">
        <f t="shared" ref="EB96:EJ96" si="138">IF(EB95="／","／",TEXT(WEEKDAY(+EB95),"aaa"))</f>
        <v>日</v>
      </c>
      <c r="EC96" s="49" t="str">
        <f t="shared" si="138"/>
        <v>月</v>
      </c>
      <c r="ED96" s="49" t="str">
        <f t="shared" si="138"/>
        <v>火</v>
      </c>
      <c r="EE96" s="49" t="str">
        <f t="shared" si="138"/>
        <v>水</v>
      </c>
      <c r="EF96" s="49" t="str">
        <f t="shared" si="138"/>
        <v>木</v>
      </c>
      <c r="EG96" s="49" t="str">
        <f t="shared" si="138"/>
        <v>金</v>
      </c>
      <c r="EH96" s="49" t="str">
        <f t="shared" si="138"/>
        <v>土</v>
      </c>
      <c r="EI96" s="49" t="str">
        <f t="shared" si="138"/>
        <v>日</v>
      </c>
      <c r="EJ96" s="49" t="str">
        <f t="shared" si="138"/>
        <v>月</v>
      </c>
      <c r="EK96" s="151"/>
      <c r="EL96" s="154"/>
      <c r="EN96" s="144"/>
      <c r="EO96" s="37" t="s">
        <v>21</v>
      </c>
      <c r="EP96" s="50">
        <f>IFERROR(+EP95/EP94,"")</f>
        <v>0.32258064516129031</v>
      </c>
      <c r="EQ96" s="51" t="str">
        <f>IF(EP96="","",IF(EP96&gt;=0.285,"4週8休以上",IF(EP96&gt;=0.25,"4週7休以上4週8休未満",IF(EP96&gt;=0.214,"4週6休以上4週7休未満",IF(0.214&gt;EP96,"4週6休未満")))))</f>
        <v>4週8休以上</v>
      </c>
      <c r="ER96" s="1"/>
      <c r="ES96" s="1"/>
      <c r="ET96" s="1"/>
      <c r="EU96" s="1"/>
      <c r="EV96" s="1"/>
      <c r="EW96" s="1"/>
    </row>
    <row r="97" spans="1:153" s="53" customFormat="1" ht="60" customHeight="1">
      <c r="A97" s="34" t="str">
        <f t="shared" si="128"/>
        <v>対象期間</v>
      </c>
      <c r="C97" s="54" t="s">
        <v>22</v>
      </c>
      <c r="D97" s="56"/>
      <c r="E97" s="56"/>
      <c r="F97" s="56"/>
      <c r="G97" s="56"/>
      <c r="H97" s="56"/>
      <c r="I97" s="56"/>
      <c r="J97" s="56"/>
      <c r="K97" s="56"/>
      <c r="L97" s="57"/>
      <c r="M97" s="56"/>
      <c r="N97" s="56"/>
      <c r="O97" s="58"/>
      <c r="P97" s="56"/>
      <c r="Q97" s="56"/>
      <c r="R97" s="56"/>
      <c r="S97" s="56"/>
      <c r="T97" s="56"/>
      <c r="U97" s="56"/>
      <c r="V97" s="56"/>
      <c r="W97" s="56"/>
      <c r="X97" s="56"/>
      <c r="Y97" s="56"/>
      <c r="Z97" s="56"/>
      <c r="AA97" s="56"/>
      <c r="AB97" s="56"/>
      <c r="AC97" s="56"/>
      <c r="AD97" s="58"/>
      <c r="AE97" s="86"/>
      <c r="AF97" s="60"/>
      <c r="AG97" s="60"/>
      <c r="AH97" s="59"/>
      <c r="AI97" s="60"/>
      <c r="AJ97" s="60"/>
      <c r="AK97" s="60"/>
      <c r="AL97" s="60"/>
      <c r="AM97" s="60"/>
      <c r="AN97" s="60"/>
      <c r="AO97" s="60"/>
      <c r="AP97" s="152"/>
      <c r="AQ97" s="155"/>
      <c r="AS97" s="141" t="s">
        <v>23</v>
      </c>
      <c r="AT97" s="87" t="s">
        <v>17</v>
      </c>
      <c r="AU97" s="62">
        <f>IF(IF(MONTH([1]入力表!$E$6)=12,YEAR([1]入力表!$E$6)+1&amp;"01",YEAR([1]入力表!$E$6)&amp;TEXT(MONTH([1]入力表!$E$6)+1,"00"))&gt;YEAR($D94)&amp;TEXT(MONTH($D94),"00"),COUNTIF(D99:AH99,"")+COUNTIF(D99:AH99,"●"),"")</f>
        <v>31</v>
      </c>
      <c r="AV97" s="63"/>
      <c r="AX97" s="64"/>
      <c r="AY97" s="64"/>
      <c r="AZ97" s="64"/>
      <c r="BB97" s="54" t="s">
        <v>22</v>
      </c>
      <c r="BC97" s="56"/>
      <c r="BD97" s="56"/>
      <c r="BE97" s="56"/>
      <c r="BF97" s="56"/>
      <c r="BG97" s="56"/>
      <c r="BH97" s="56"/>
      <c r="BI97" s="56"/>
      <c r="BJ97" s="56"/>
      <c r="BK97" s="57"/>
      <c r="BL97" s="56"/>
      <c r="BM97" s="56"/>
      <c r="BN97" s="58"/>
      <c r="BO97" s="56"/>
      <c r="BP97" s="56"/>
      <c r="BQ97" s="56"/>
      <c r="BR97" s="56"/>
      <c r="BS97" s="56"/>
      <c r="BT97" s="56"/>
      <c r="BU97" s="56"/>
      <c r="BV97" s="56"/>
      <c r="BW97" s="56"/>
      <c r="BX97" s="56"/>
      <c r="BY97" s="56"/>
      <c r="BZ97" s="56"/>
      <c r="CA97" s="56"/>
      <c r="CB97" s="56"/>
      <c r="CC97" s="58"/>
      <c r="CD97" s="86"/>
      <c r="CE97" s="60"/>
      <c r="CF97" s="60"/>
      <c r="CG97" s="59"/>
      <c r="CH97" s="60"/>
      <c r="CI97" s="60"/>
      <c r="CJ97" s="60"/>
      <c r="CK97" s="60"/>
      <c r="CL97" s="60"/>
      <c r="CM97" s="60"/>
      <c r="CN97" s="60"/>
      <c r="CO97" s="152"/>
      <c r="CP97" s="155"/>
      <c r="CR97" s="141" t="s">
        <v>23</v>
      </c>
      <c r="CS97" s="87" t="s">
        <v>17</v>
      </c>
      <c r="CT97" s="62">
        <f>IF(IF(MONTH([1]入力表!$E$6)=12,YEAR([1]入力表!$E$6)+1&amp;"01",YEAR([1]入力表!$E$6)&amp;TEXT(MONTH([1]入力表!$E$6)+1,"00"))&gt;YEAR($D94)&amp;TEXT(MONTH($D94),"00"),COUNTIF(BC99:CG99,"")+COUNTIF(BC99:CG99,"●"),"")</f>
        <v>31</v>
      </c>
      <c r="CU97" s="63"/>
      <c r="CV97" s="34" t="str">
        <f t="shared" si="129"/>
        <v>対象期間</v>
      </c>
      <c r="CX97" s="54" t="s">
        <v>22</v>
      </c>
      <c r="CY97" s="56"/>
      <c r="CZ97" s="56"/>
      <c r="DA97" s="56"/>
      <c r="DB97" s="56"/>
      <c r="DC97" s="56"/>
      <c r="DD97" s="56"/>
      <c r="DE97" s="56"/>
      <c r="DF97" s="56"/>
      <c r="DG97" s="57"/>
      <c r="DH97" s="56"/>
      <c r="DI97" s="56"/>
      <c r="DJ97" s="58"/>
      <c r="DK97" s="56"/>
      <c r="DL97" s="56"/>
      <c r="DM97" s="56"/>
      <c r="DN97" s="56"/>
      <c r="DO97" s="56"/>
      <c r="DP97" s="56"/>
      <c r="DQ97" s="56"/>
      <c r="DR97" s="56"/>
      <c r="DS97" s="56"/>
      <c r="DT97" s="56"/>
      <c r="DU97" s="56"/>
      <c r="DV97" s="56"/>
      <c r="DW97" s="56"/>
      <c r="DX97" s="56"/>
      <c r="DY97" s="58"/>
      <c r="DZ97" s="86"/>
      <c r="EA97" s="60"/>
      <c r="EB97" s="60"/>
      <c r="EC97" s="59"/>
      <c r="ED97" s="60"/>
      <c r="EE97" s="60"/>
      <c r="EF97" s="60"/>
      <c r="EG97" s="60"/>
      <c r="EH97" s="60"/>
      <c r="EI97" s="60"/>
      <c r="EJ97" s="60"/>
      <c r="EK97" s="152"/>
      <c r="EL97" s="155"/>
      <c r="EN97" s="141" t="s">
        <v>23</v>
      </c>
      <c r="EO97" s="87" t="s">
        <v>17</v>
      </c>
      <c r="EP97" s="62">
        <f>IF(IF(MONTH([1]入力表!$E$6)=12,YEAR([1]入力表!$E$6)+1&amp;"01",YEAR([1]入力表!$E$6)&amp;TEXT(MONTH([1]入力表!$E$6)+1,"00"))&gt;YEAR($D94)&amp;TEXT(MONTH($D94),"00"),COUNTIF(CY99:EC99,"")+COUNTIF(CY99:EC99,"●"),"")</f>
        <v>31</v>
      </c>
      <c r="EQ97" s="63"/>
      <c r="ER97" s="64"/>
      <c r="ES97" s="64"/>
      <c r="ET97" s="64"/>
      <c r="EU97" s="64"/>
      <c r="EV97" s="64"/>
      <c r="EW97" s="64"/>
    </row>
    <row r="98" spans="1:153" s="28" customFormat="1" ht="19.5" thickBot="1">
      <c r="A98" s="34" t="str">
        <f t="shared" si="128"/>
        <v>対象期間</v>
      </c>
      <c r="C98" s="39" t="s">
        <v>16</v>
      </c>
      <c r="D98" s="47"/>
      <c r="E98" s="47"/>
      <c r="F98" s="47"/>
      <c r="G98" s="47"/>
      <c r="H98" s="47"/>
      <c r="I98" s="47"/>
      <c r="J98" s="47"/>
      <c r="K98" s="47"/>
      <c r="L98" s="47"/>
      <c r="M98" s="47"/>
      <c r="N98" s="47"/>
      <c r="O98" s="47"/>
      <c r="P98" s="47"/>
      <c r="Q98" s="47"/>
      <c r="R98" s="47"/>
      <c r="S98" s="47"/>
      <c r="T98" s="47"/>
      <c r="U98" s="47"/>
      <c r="V98" s="47"/>
      <c r="W98" s="47"/>
      <c r="X98" s="47"/>
      <c r="Y98" s="47"/>
      <c r="Z98" s="47"/>
      <c r="AA98" s="47"/>
      <c r="AB98" s="47"/>
      <c r="AC98" s="47"/>
      <c r="AD98" s="47"/>
      <c r="AE98" s="85"/>
      <c r="AF98" s="49"/>
      <c r="AG98" s="49"/>
      <c r="AH98" s="48"/>
      <c r="AI98" s="49"/>
      <c r="AJ98" s="49"/>
      <c r="AK98" s="49"/>
      <c r="AL98" s="49"/>
      <c r="AM98" s="49"/>
      <c r="AN98" s="49"/>
      <c r="AO98" s="49"/>
      <c r="AP98" s="69">
        <f>COUNTIF(D98:AE98,"○")</f>
        <v>0</v>
      </c>
      <c r="AQ98" s="66">
        <f>+AP98+AQ90</f>
        <v>0</v>
      </c>
      <c r="AS98" s="142"/>
      <c r="AT98" s="37" t="s">
        <v>19</v>
      </c>
      <c r="AU98" s="43">
        <f>IF(IF(MONTH([1]入力表!$E$6)=12,YEAR([1]入力表!$E$6)+1&amp;"01",YEAR([1]入力表!$E$6)&amp;TEXT(MONTH([1]入力表!$E$6)+1,"00"))&gt;YEAR($D94)&amp;TEXT(MONTH($D94),"00"),COUNTIF(D99:AH99,"●"),"")</f>
        <v>0</v>
      </c>
      <c r="AX98" s="68"/>
      <c r="AY98" s="68"/>
      <c r="AZ98" s="68"/>
      <c r="BB98" s="39" t="s">
        <v>16</v>
      </c>
      <c r="BC98" s="47" t="s">
        <v>28</v>
      </c>
      <c r="BD98" s="47" t="s">
        <v>28</v>
      </c>
      <c r="BE98" s="47"/>
      <c r="BF98" s="47"/>
      <c r="BG98" s="47"/>
      <c r="BH98" s="47"/>
      <c r="BI98" s="47"/>
      <c r="BJ98" s="47" t="s">
        <v>28</v>
      </c>
      <c r="BK98" s="47" t="s">
        <v>28</v>
      </c>
      <c r="BL98" s="47"/>
      <c r="BM98" s="47"/>
      <c r="BN98" s="47"/>
      <c r="BO98" s="47"/>
      <c r="BP98" s="47"/>
      <c r="BQ98" s="47" t="s">
        <v>28</v>
      </c>
      <c r="BR98" s="47" t="s">
        <v>28</v>
      </c>
      <c r="BS98" s="47"/>
      <c r="BT98" s="47"/>
      <c r="BU98" s="47"/>
      <c r="BV98" s="47"/>
      <c r="BW98" s="47"/>
      <c r="BX98" s="47" t="s">
        <v>28</v>
      </c>
      <c r="BY98" s="47" t="s">
        <v>28</v>
      </c>
      <c r="BZ98" s="47"/>
      <c r="CA98" s="47"/>
      <c r="CB98" s="47"/>
      <c r="CC98" s="47"/>
      <c r="CD98" s="85"/>
      <c r="CE98" s="49" t="s">
        <v>28</v>
      </c>
      <c r="CF98" s="49" t="s">
        <v>28</v>
      </c>
      <c r="CG98" s="48"/>
      <c r="CH98" s="49"/>
      <c r="CI98" s="49"/>
      <c r="CJ98" s="49"/>
      <c r="CK98" s="49"/>
      <c r="CL98" s="49" t="s">
        <v>28</v>
      </c>
      <c r="CM98" s="49" t="s">
        <v>28</v>
      </c>
      <c r="CN98" s="49"/>
      <c r="CO98" s="69">
        <f>COUNTIF(BC98:CD98,"○")</f>
        <v>8</v>
      </c>
      <c r="CP98" s="66">
        <f>+CO98+CP90</f>
        <v>85</v>
      </c>
      <c r="CR98" s="142"/>
      <c r="CS98" s="37" t="s">
        <v>19</v>
      </c>
      <c r="CT98" s="43">
        <f>IF(IF(MONTH([1]入力表!$E$6)=12,YEAR([1]入力表!$E$6)+1&amp;"01",YEAR([1]入力表!$E$6)&amp;TEXT(MONTH([1]入力表!$E$6)+1,"00"))&gt;YEAR($D94)&amp;TEXT(MONTH($D94),"00"),COUNTIF(BC99:CG99,"●"),"")</f>
        <v>0</v>
      </c>
      <c r="CV98" s="34" t="str">
        <f t="shared" si="129"/>
        <v>対象期間</v>
      </c>
      <c r="CX98" s="39" t="s">
        <v>16</v>
      </c>
      <c r="CY98" s="47" t="s">
        <v>28</v>
      </c>
      <c r="CZ98" s="47" t="s">
        <v>28</v>
      </c>
      <c r="DA98" s="47"/>
      <c r="DB98" s="47"/>
      <c r="DC98" s="47"/>
      <c r="DD98" s="47"/>
      <c r="DE98" s="47"/>
      <c r="DF98" s="47" t="s">
        <v>28</v>
      </c>
      <c r="DG98" s="47" t="s">
        <v>28</v>
      </c>
      <c r="DH98" s="47"/>
      <c r="DI98" s="47"/>
      <c r="DJ98" s="47"/>
      <c r="DK98" s="47"/>
      <c r="DL98" s="47"/>
      <c r="DM98" s="47" t="s">
        <v>28</v>
      </c>
      <c r="DN98" s="47" t="s">
        <v>28</v>
      </c>
      <c r="DO98" s="47"/>
      <c r="DP98" s="47"/>
      <c r="DQ98" s="47"/>
      <c r="DR98" s="47"/>
      <c r="DS98" s="47"/>
      <c r="DT98" s="47" t="s">
        <v>28</v>
      </c>
      <c r="DU98" s="47" t="s">
        <v>28</v>
      </c>
      <c r="DV98" s="47"/>
      <c r="DW98" s="47"/>
      <c r="DX98" s="47"/>
      <c r="DY98" s="47"/>
      <c r="DZ98" s="85"/>
      <c r="EA98" s="49" t="s">
        <v>28</v>
      </c>
      <c r="EB98" s="49" t="s">
        <v>28</v>
      </c>
      <c r="EC98" s="48"/>
      <c r="ED98" s="49"/>
      <c r="EE98" s="49"/>
      <c r="EF98" s="49"/>
      <c r="EG98" s="49"/>
      <c r="EH98" s="49" t="s">
        <v>28</v>
      </c>
      <c r="EI98" s="49" t="s">
        <v>28</v>
      </c>
      <c r="EJ98" s="49"/>
      <c r="EK98" s="69">
        <f>COUNTIF(CY98:DZ98,"○")</f>
        <v>8</v>
      </c>
      <c r="EL98" s="66">
        <f>+EK98+EL90</f>
        <v>85</v>
      </c>
      <c r="EN98" s="142"/>
      <c r="EO98" s="37" t="s">
        <v>19</v>
      </c>
      <c r="EP98" s="43">
        <f>IF(IF(MONTH([1]入力表!$E$6)=12,YEAR([1]入力表!$E$6)+1&amp;"01",YEAR([1]入力表!$E$6)&amp;TEXT(MONTH([1]入力表!$E$6)+1,"00"))&gt;YEAR($D94)&amp;TEXT(MONTH($D94),"00"),COUNTIF(CY99:EC99,"●"),"")</f>
        <v>10</v>
      </c>
      <c r="ER98" s="68"/>
      <c r="ES98" s="68"/>
      <c r="ET98" s="68"/>
      <c r="EU98" s="68"/>
      <c r="EV98" s="68"/>
      <c r="EW98" s="68"/>
    </row>
    <row r="99" spans="1:153" s="28" customFormat="1" ht="19.5" thickBot="1">
      <c r="A99" s="34" t="str">
        <f t="shared" si="128"/>
        <v>対象期間</v>
      </c>
      <c r="C99" s="70" t="s">
        <v>23</v>
      </c>
      <c r="D99" s="71"/>
      <c r="E99" s="71"/>
      <c r="F99" s="71"/>
      <c r="G99" s="71"/>
      <c r="H99" s="71"/>
      <c r="I99" s="71"/>
      <c r="J99" s="71"/>
      <c r="K99" s="71"/>
      <c r="L99" s="71"/>
      <c r="M99" s="71"/>
      <c r="N99" s="71"/>
      <c r="O99" s="71"/>
      <c r="P99" s="71"/>
      <c r="Q99" s="71"/>
      <c r="R99" s="71"/>
      <c r="S99" s="71"/>
      <c r="T99" s="71"/>
      <c r="U99" s="71"/>
      <c r="V99" s="71"/>
      <c r="W99" s="71"/>
      <c r="X99" s="71"/>
      <c r="Y99" s="71"/>
      <c r="Z99" s="71"/>
      <c r="AA99" s="71"/>
      <c r="AB99" s="71"/>
      <c r="AC99" s="71"/>
      <c r="AD99" s="71"/>
      <c r="AE99" s="93"/>
      <c r="AF99" s="73"/>
      <c r="AG99" s="73"/>
      <c r="AH99" s="72"/>
      <c r="AI99" s="73"/>
      <c r="AJ99" s="73"/>
      <c r="AK99" s="73"/>
      <c r="AL99" s="73"/>
      <c r="AM99" s="73"/>
      <c r="AN99" s="73"/>
      <c r="AO99" s="73"/>
      <c r="AP99" s="76">
        <f>COUNTIF(D99:AE99,"●")</f>
        <v>0</v>
      </c>
      <c r="AQ99" s="75">
        <f>+AP99+AQ91</f>
        <v>0</v>
      </c>
      <c r="AS99" s="142"/>
      <c r="AT99" s="37" t="s">
        <v>21</v>
      </c>
      <c r="AU99" s="50">
        <f>IFERROR(+AU98/AU97,"")</f>
        <v>0</v>
      </c>
      <c r="AV99" s="51" t="str">
        <f>IF(AU99="","",IF(AU99&gt;=0.285,"4週8休以上",IF(AU99&gt;=0.25,"4週7休以上4週8休未満",IF(AU99&gt;=0.214,"4週6休以上4週7休未満",IF(0.214&gt;AU99,"4週6休未満")))))</f>
        <v>4週6休未満</v>
      </c>
      <c r="AX99" s="68"/>
      <c r="AY99" s="68"/>
      <c r="AZ99" s="68"/>
      <c r="BB99" s="70" t="s">
        <v>23</v>
      </c>
      <c r="BC99" s="71"/>
      <c r="BD99" s="71"/>
      <c r="BE99" s="71"/>
      <c r="BF99" s="71"/>
      <c r="BG99" s="71"/>
      <c r="BH99" s="71"/>
      <c r="BI99" s="71"/>
      <c r="BJ99" s="71"/>
      <c r="BK99" s="71"/>
      <c r="BL99" s="71"/>
      <c r="BM99" s="71"/>
      <c r="BN99" s="71"/>
      <c r="BO99" s="71"/>
      <c r="BP99" s="71"/>
      <c r="BQ99" s="71"/>
      <c r="BR99" s="71"/>
      <c r="BS99" s="71"/>
      <c r="BT99" s="71"/>
      <c r="BU99" s="71"/>
      <c r="BV99" s="71"/>
      <c r="BW99" s="71"/>
      <c r="BX99" s="71"/>
      <c r="BY99" s="71"/>
      <c r="BZ99" s="71"/>
      <c r="CA99" s="71"/>
      <c r="CB99" s="71"/>
      <c r="CC99" s="71"/>
      <c r="CD99" s="93"/>
      <c r="CE99" s="73"/>
      <c r="CF99" s="73"/>
      <c r="CG99" s="72"/>
      <c r="CH99" s="73"/>
      <c r="CI99" s="73"/>
      <c r="CJ99" s="73"/>
      <c r="CK99" s="73"/>
      <c r="CL99" s="73"/>
      <c r="CM99" s="73"/>
      <c r="CN99" s="73"/>
      <c r="CO99" s="76">
        <f>COUNTIF(BC99:CD99,"●")</f>
        <v>0</v>
      </c>
      <c r="CP99" s="75">
        <f>+CO99+CP91</f>
        <v>0</v>
      </c>
      <c r="CR99" s="142"/>
      <c r="CS99" s="37" t="s">
        <v>21</v>
      </c>
      <c r="CT99" s="50">
        <f>IFERROR(+CT98/CT97,"")</f>
        <v>0</v>
      </c>
      <c r="CU99" s="51" t="str">
        <f>IF(CT99="","",IF(CT99&gt;=0.285,"4週8休以上",IF(CT99&gt;=0.25,"4週7休以上4週8休未満",IF(CT99&gt;=0.214,"4週6休以上4週7休未満",IF(0.214&gt;CT99,"4週6休未満")))))</f>
        <v>4週6休未満</v>
      </c>
      <c r="CV99" s="34" t="str">
        <f t="shared" si="129"/>
        <v>対象期間</v>
      </c>
      <c r="CX99" s="70" t="s">
        <v>23</v>
      </c>
      <c r="CY99" s="71" t="s">
        <v>29</v>
      </c>
      <c r="CZ99" s="71" t="s">
        <v>29</v>
      </c>
      <c r="DA99" s="71"/>
      <c r="DB99" s="71"/>
      <c r="DC99" s="71"/>
      <c r="DD99" s="71"/>
      <c r="DE99" s="71"/>
      <c r="DF99" s="71" t="s">
        <v>29</v>
      </c>
      <c r="DG99" s="71" t="s">
        <v>29</v>
      </c>
      <c r="DH99" s="71"/>
      <c r="DI99" s="71"/>
      <c r="DJ99" s="71"/>
      <c r="DK99" s="71"/>
      <c r="DL99" s="71"/>
      <c r="DM99" s="71" t="s">
        <v>29</v>
      </c>
      <c r="DN99" s="71" t="s">
        <v>29</v>
      </c>
      <c r="DO99" s="71"/>
      <c r="DP99" s="71"/>
      <c r="DQ99" s="71"/>
      <c r="DR99" s="71"/>
      <c r="DS99" s="71"/>
      <c r="DT99" s="71" t="s">
        <v>29</v>
      </c>
      <c r="DU99" s="71" t="s">
        <v>29</v>
      </c>
      <c r="DV99" s="71"/>
      <c r="DW99" s="71"/>
      <c r="DX99" s="71"/>
      <c r="DY99" s="71"/>
      <c r="DZ99" s="93"/>
      <c r="EA99" s="73" t="s">
        <v>29</v>
      </c>
      <c r="EB99" s="73" t="s">
        <v>29</v>
      </c>
      <c r="EC99" s="72"/>
      <c r="ED99" s="73"/>
      <c r="EE99" s="73"/>
      <c r="EF99" s="73"/>
      <c r="EG99" s="73"/>
      <c r="EH99" s="73" t="s">
        <v>29</v>
      </c>
      <c r="EI99" s="73" t="s">
        <v>29</v>
      </c>
      <c r="EJ99" s="73"/>
      <c r="EK99" s="76">
        <f>COUNTIF(CY99:DZ99,"●")</f>
        <v>8</v>
      </c>
      <c r="EL99" s="75">
        <f>+EK99+EL91</f>
        <v>84</v>
      </c>
      <c r="EN99" s="142"/>
      <c r="EO99" s="37" t="s">
        <v>21</v>
      </c>
      <c r="EP99" s="50">
        <f>IFERROR(+EP98/EP97,"")</f>
        <v>0.32258064516129031</v>
      </c>
      <c r="EQ99" s="51" t="str">
        <f>IF(EP99="","",IF(EP99&gt;=0.285,"4週8休以上",IF(EP99&gt;=0.25,"4週7休以上4週8休未満",IF(EP99&gt;=0.214,"4週6休以上4週7休未満",IF(0.214&gt;EP99,"4週6休未満")))))</f>
        <v>4週8休以上</v>
      </c>
      <c r="ER99" s="68"/>
      <c r="ES99" s="68"/>
      <c r="ET99" s="68"/>
      <c r="EU99" s="68"/>
      <c r="EV99" s="68"/>
      <c r="EW99" s="68"/>
    </row>
    <row r="100" spans="1:153" s="28" customFormat="1" ht="19.5" thickBot="1">
      <c r="A100" s="34"/>
      <c r="C100" s="77" t="s">
        <v>25</v>
      </c>
      <c r="D100" s="137"/>
      <c r="E100" s="139"/>
      <c r="F100" s="137" t="str">
        <f>IF(COUNTIF(F99:L99,"")&gt;=7,"",IF(COUNTIF(F99:L99,"●")&gt;=2,"OK","OUT"))</f>
        <v/>
      </c>
      <c r="G100" s="138"/>
      <c r="H100" s="138"/>
      <c r="I100" s="138"/>
      <c r="J100" s="138"/>
      <c r="K100" s="138"/>
      <c r="L100" s="139"/>
      <c r="M100" s="137" t="str">
        <f>IF(COUNTIF(M99:S99,"")&gt;=7,"",IF(COUNTIF(M99:S99,"●")&gt;=2,"OK","OUT"))</f>
        <v/>
      </c>
      <c r="N100" s="138"/>
      <c r="O100" s="138"/>
      <c r="P100" s="138"/>
      <c r="Q100" s="138"/>
      <c r="R100" s="138"/>
      <c r="S100" s="139"/>
      <c r="T100" s="137" t="str">
        <f>IF(COUNTIF(T99:Z99,"")&gt;=7,"",IF(COUNTIF(T99:Z99,"●")&gt;=2,"OK","OUT"))</f>
        <v/>
      </c>
      <c r="U100" s="138"/>
      <c r="V100" s="138"/>
      <c r="W100" s="138"/>
      <c r="X100" s="138"/>
      <c r="Y100" s="138"/>
      <c r="Z100" s="139"/>
      <c r="AA100" s="137" t="str">
        <f>IF(COUNTIF(AA99:AG99,"")&gt;=7,"",IF(COUNTIF(AA99:AG99,"●")&gt;=2,"OK","OUT"))</f>
        <v/>
      </c>
      <c r="AB100" s="138"/>
      <c r="AC100" s="138"/>
      <c r="AD100" s="138"/>
      <c r="AE100" s="138"/>
      <c r="AF100" s="138"/>
      <c r="AG100" s="139"/>
      <c r="AH100" s="137" t="str">
        <f>IF(COUNTIF(AH99:AN99,"")&gt;=7,"",IF(COUNTIF(AH99:AN99,"●")&gt;=2,"OK","OUT"))</f>
        <v/>
      </c>
      <c r="AI100" s="138"/>
      <c r="AJ100" s="138"/>
      <c r="AK100" s="138"/>
      <c r="AL100" s="138"/>
      <c r="AM100" s="138"/>
      <c r="AN100" s="139"/>
      <c r="AO100" s="101"/>
      <c r="AP100" s="83"/>
      <c r="AQ100" s="79"/>
      <c r="AS100" s="143"/>
      <c r="AT100" s="80" t="s">
        <v>26</v>
      </c>
      <c r="AU100" s="81" t="str">
        <f>IF(COUNTIF(D100:AO100,"OUT")&gt;=1,"OUT","OK")</f>
        <v>OK</v>
      </c>
      <c r="AV100" s="82"/>
      <c r="AX100" s="68"/>
      <c r="AY100" s="68"/>
      <c r="AZ100" s="68"/>
      <c r="BB100" s="77" t="s">
        <v>25</v>
      </c>
      <c r="BC100" s="137"/>
      <c r="BD100" s="139"/>
      <c r="BE100" s="137" t="str">
        <f>IF(COUNTIF(BE99:BK99,"")&gt;=7,"",IF(COUNTIF(BE99:BK99,"●")&gt;=2,"OK","OUT"))</f>
        <v/>
      </c>
      <c r="BF100" s="138"/>
      <c r="BG100" s="138"/>
      <c r="BH100" s="138"/>
      <c r="BI100" s="138"/>
      <c r="BJ100" s="138"/>
      <c r="BK100" s="139"/>
      <c r="BL100" s="137" t="str">
        <f>IF(COUNTIF(BL99:BR99,"")&gt;=7,"",IF(COUNTIF(BL99:BR99,"●")&gt;=2,"OK","OUT"))</f>
        <v/>
      </c>
      <c r="BM100" s="138"/>
      <c r="BN100" s="138"/>
      <c r="BO100" s="138"/>
      <c r="BP100" s="138"/>
      <c r="BQ100" s="138"/>
      <c r="BR100" s="139"/>
      <c r="BS100" s="137" t="str">
        <f>IF(COUNTIF(BS99:BY99,"")&gt;=7,"",IF(COUNTIF(BS99:BY99,"●")&gt;=2,"OK","OUT"))</f>
        <v/>
      </c>
      <c r="BT100" s="138"/>
      <c r="BU100" s="138"/>
      <c r="BV100" s="138"/>
      <c r="BW100" s="138"/>
      <c r="BX100" s="138"/>
      <c r="BY100" s="139"/>
      <c r="BZ100" s="137" t="str">
        <f>IF(COUNTIF(BZ99:CF99,"")&gt;=7,"",IF(COUNTIF(BZ99:CF99,"●")&gt;=2,"OK","OUT"))</f>
        <v/>
      </c>
      <c r="CA100" s="138"/>
      <c r="CB100" s="138"/>
      <c r="CC100" s="138"/>
      <c r="CD100" s="138"/>
      <c r="CE100" s="138"/>
      <c r="CF100" s="139"/>
      <c r="CG100" s="137" t="str">
        <f>IF(COUNTIF(CG99:CM99,"")&gt;=7,"",IF(COUNTIF(CG99:CM99,"●")&gt;=2,"OK","OUT"))</f>
        <v/>
      </c>
      <c r="CH100" s="138"/>
      <c r="CI100" s="138"/>
      <c r="CJ100" s="138"/>
      <c r="CK100" s="138"/>
      <c r="CL100" s="138"/>
      <c r="CM100" s="139"/>
      <c r="CN100" s="101"/>
      <c r="CO100" s="83"/>
      <c r="CP100" s="79"/>
      <c r="CR100" s="143"/>
      <c r="CS100" s="80" t="s">
        <v>26</v>
      </c>
      <c r="CT100" s="81" t="str">
        <f>IF(COUNTIF(BC100:CN100,"OUT")&gt;=1,"OUT","OK")</f>
        <v>OK</v>
      </c>
      <c r="CU100" s="82"/>
      <c r="CV100" s="34"/>
      <c r="CX100" s="77" t="s">
        <v>25</v>
      </c>
      <c r="CY100" s="137"/>
      <c r="CZ100" s="139"/>
      <c r="DA100" s="137" t="str">
        <f>IF(COUNTIF(DA99:DG99,"")&gt;=7,"",IF(COUNTIF(DA99:DG99,"●")&gt;=2,"OK","OUT"))</f>
        <v>OK</v>
      </c>
      <c r="DB100" s="138"/>
      <c r="DC100" s="138"/>
      <c r="DD100" s="138"/>
      <c r="DE100" s="138"/>
      <c r="DF100" s="138"/>
      <c r="DG100" s="139"/>
      <c r="DH100" s="137" t="str">
        <f>IF(COUNTIF(DH99:DN99,"")&gt;=7,"",IF(COUNTIF(DH99:DN99,"●")&gt;=2,"OK","OUT"))</f>
        <v>OK</v>
      </c>
      <c r="DI100" s="138"/>
      <c r="DJ100" s="138"/>
      <c r="DK100" s="138"/>
      <c r="DL100" s="138"/>
      <c r="DM100" s="138"/>
      <c r="DN100" s="139"/>
      <c r="DO100" s="137" t="str">
        <f>IF(COUNTIF(DO99:DU99,"")&gt;=7,"",IF(COUNTIF(DO99:DU99,"●")&gt;=2,"OK","OUT"))</f>
        <v>OK</v>
      </c>
      <c r="DP100" s="138"/>
      <c r="DQ100" s="138"/>
      <c r="DR100" s="138"/>
      <c r="DS100" s="138"/>
      <c r="DT100" s="138"/>
      <c r="DU100" s="139"/>
      <c r="DV100" s="137" t="str">
        <f>IF(COUNTIF(DV99:EB99,"")&gt;=7,"",IF(COUNTIF(DV99:EB99,"●")&gt;=2,"OK","OUT"))</f>
        <v>OK</v>
      </c>
      <c r="DW100" s="138"/>
      <c r="DX100" s="138"/>
      <c r="DY100" s="138"/>
      <c r="DZ100" s="138"/>
      <c r="EA100" s="138"/>
      <c r="EB100" s="139"/>
      <c r="EC100" s="137" t="str">
        <f>IF(COUNTIF(EC99:EI99,"")&gt;=7,"",IF(COUNTIF(EC99:EI99,"●")&gt;=2,"OK","OUT"))</f>
        <v>OK</v>
      </c>
      <c r="ED100" s="138"/>
      <c r="EE100" s="138"/>
      <c r="EF100" s="138"/>
      <c r="EG100" s="138"/>
      <c r="EH100" s="138"/>
      <c r="EI100" s="139"/>
      <c r="EJ100" s="101"/>
      <c r="EK100" s="83"/>
      <c r="EL100" s="79"/>
      <c r="EN100" s="143"/>
      <c r="EO100" s="80" t="s">
        <v>26</v>
      </c>
      <c r="EP100" s="81" t="str">
        <f>IF(COUNTIF(CY100:EJ100,"OUT")&gt;=1,"OUT","OK")</f>
        <v>OK</v>
      </c>
      <c r="EQ100" s="82"/>
      <c r="ER100" s="68"/>
      <c r="ES100" s="68"/>
      <c r="ET100" s="68"/>
      <c r="EU100" s="68"/>
      <c r="EV100" s="68"/>
      <c r="EW100" s="68"/>
    </row>
    <row r="101" spans="1:153" ht="19.5" thickBot="1">
      <c r="A101" s="34" t="str">
        <f t="shared" si="128"/>
        <v>対象期間</v>
      </c>
      <c r="AX101" s="1"/>
      <c r="AY101" s="1"/>
      <c r="AZ101" s="1"/>
      <c r="CV101" s="34" t="str">
        <f t="shared" si="129"/>
        <v>対象期間</v>
      </c>
      <c r="ER101" s="1"/>
      <c r="ES101" s="1"/>
      <c r="ET101" s="1"/>
      <c r="EU101" s="1"/>
      <c r="EV101" s="1"/>
      <c r="EW101" s="1"/>
    </row>
    <row r="102" spans="1:153" ht="13.5" customHeight="1">
      <c r="A102" s="34" t="str">
        <f t="shared" ref="A102:A109" si="139">IF($AU$102="","","対象期間")</f>
        <v>対象期間</v>
      </c>
      <c r="C102" s="36" t="s">
        <v>13</v>
      </c>
      <c r="D102" s="145">
        <f>D94+MONTH(1)</f>
        <v>3</v>
      </c>
      <c r="E102" s="146"/>
      <c r="F102" s="146"/>
      <c r="G102" s="146"/>
      <c r="H102" s="146"/>
      <c r="I102" s="146"/>
      <c r="J102" s="146"/>
      <c r="K102" s="146"/>
      <c r="L102" s="146"/>
      <c r="M102" s="146"/>
      <c r="N102" s="146"/>
      <c r="O102" s="146"/>
      <c r="P102" s="146"/>
      <c r="Q102" s="146"/>
      <c r="R102" s="146"/>
      <c r="S102" s="146"/>
      <c r="T102" s="146"/>
      <c r="U102" s="146"/>
      <c r="V102" s="146"/>
      <c r="W102" s="146"/>
      <c r="X102" s="146"/>
      <c r="Y102" s="146"/>
      <c r="Z102" s="146"/>
      <c r="AA102" s="146"/>
      <c r="AB102" s="146"/>
      <c r="AC102" s="146"/>
      <c r="AD102" s="146"/>
      <c r="AE102" s="146"/>
      <c r="AF102" s="146"/>
      <c r="AG102" s="146"/>
      <c r="AH102" s="146"/>
      <c r="AI102" s="147">
        <f>D102+1</f>
        <v>4</v>
      </c>
      <c r="AJ102" s="148"/>
      <c r="AK102" s="148"/>
      <c r="AL102" s="148"/>
      <c r="AM102" s="148"/>
      <c r="AN102" s="148"/>
      <c r="AO102" s="149"/>
      <c r="AP102" s="150" t="s">
        <v>14</v>
      </c>
      <c r="AQ102" s="153" t="s">
        <v>15</v>
      </c>
      <c r="AS102" s="144" t="s">
        <v>16</v>
      </c>
      <c r="AT102" s="37" t="s">
        <v>17</v>
      </c>
      <c r="AU102" s="38">
        <f>IF(IF(MONTH([1]入力表!$E$6)=12,YEAR([1]入力表!$E$6)+1&amp;"01",YEAR([1]入力表!$E$6)&amp;TEXT(MONTH([1]入力表!$E$6)+1,"00"))&gt;YEAR($D102)&amp;TEXT(MONTH($D102),"00"),COUNTIF(D106:AH106,"")+COUNTIF(D106:AH106,"○"),"")</f>
        <v>31</v>
      </c>
      <c r="AX102" s="1"/>
      <c r="AY102" s="1"/>
      <c r="AZ102" s="1"/>
      <c r="BB102" s="36" t="s">
        <v>13</v>
      </c>
      <c r="BC102" s="145">
        <f>BC94+MONTH(1)</f>
        <v>3</v>
      </c>
      <c r="BD102" s="146"/>
      <c r="BE102" s="146"/>
      <c r="BF102" s="146"/>
      <c r="BG102" s="146"/>
      <c r="BH102" s="146"/>
      <c r="BI102" s="146"/>
      <c r="BJ102" s="146"/>
      <c r="BK102" s="146"/>
      <c r="BL102" s="146"/>
      <c r="BM102" s="146"/>
      <c r="BN102" s="146"/>
      <c r="BO102" s="146"/>
      <c r="BP102" s="146"/>
      <c r="BQ102" s="146"/>
      <c r="BR102" s="146"/>
      <c r="BS102" s="146"/>
      <c r="BT102" s="146"/>
      <c r="BU102" s="146"/>
      <c r="BV102" s="146"/>
      <c r="BW102" s="146"/>
      <c r="BX102" s="146"/>
      <c r="BY102" s="146"/>
      <c r="BZ102" s="146"/>
      <c r="CA102" s="146"/>
      <c r="CB102" s="146"/>
      <c r="CC102" s="146"/>
      <c r="CD102" s="146"/>
      <c r="CE102" s="146"/>
      <c r="CF102" s="146"/>
      <c r="CG102" s="146"/>
      <c r="CH102" s="147">
        <f>BC102+1</f>
        <v>4</v>
      </c>
      <c r="CI102" s="148"/>
      <c r="CJ102" s="148"/>
      <c r="CK102" s="148"/>
      <c r="CL102" s="148"/>
      <c r="CM102" s="148"/>
      <c r="CN102" s="149"/>
      <c r="CO102" s="150" t="s">
        <v>14</v>
      </c>
      <c r="CP102" s="153" t="s">
        <v>15</v>
      </c>
      <c r="CR102" s="144" t="s">
        <v>16</v>
      </c>
      <c r="CS102" s="37" t="s">
        <v>17</v>
      </c>
      <c r="CT102" s="38">
        <f>IF(IF(MONTH([1]入力表!$E$6)=12,YEAR([1]入力表!$E$6)+1&amp;"01",YEAR([1]入力表!$E$6)&amp;TEXT(MONTH([1]入力表!$E$6)+1,"00"))&gt;YEAR($D102)&amp;TEXT(MONTH($D102),"00"),COUNTIF(BC106:CG106,"")+COUNTIF(BC106:CG106,"○"),"")</f>
        <v>6</v>
      </c>
      <c r="CV102" s="34" t="str">
        <f t="shared" ref="CV102:CV109" si="140">IF($AU$102="","","対象期間")</f>
        <v>対象期間</v>
      </c>
      <c r="CX102" s="36" t="s">
        <v>13</v>
      </c>
      <c r="CY102" s="145">
        <f>CY94+MONTH(1)</f>
        <v>3</v>
      </c>
      <c r="CZ102" s="146"/>
      <c r="DA102" s="146"/>
      <c r="DB102" s="146"/>
      <c r="DC102" s="146"/>
      <c r="DD102" s="146"/>
      <c r="DE102" s="146"/>
      <c r="DF102" s="146"/>
      <c r="DG102" s="146"/>
      <c r="DH102" s="146"/>
      <c r="DI102" s="146"/>
      <c r="DJ102" s="146"/>
      <c r="DK102" s="146"/>
      <c r="DL102" s="146"/>
      <c r="DM102" s="146"/>
      <c r="DN102" s="146"/>
      <c r="DO102" s="146"/>
      <c r="DP102" s="146"/>
      <c r="DQ102" s="146"/>
      <c r="DR102" s="146"/>
      <c r="DS102" s="146"/>
      <c r="DT102" s="146"/>
      <c r="DU102" s="146"/>
      <c r="DV102" s="146"/>
      <c r="DW102" s="146"/>
      <c r="DX102" s="146"/>
      <c r="DY102" s="146"/>
      <c r="DZ102" s="146"/>
      <c r="EA102" s="146"/>
      <c r="EB102" s="146"/>
      <c r="EC102" s="146"/>
      <c r="ED102" s="147">
        <f>CY102+1</f>
        <v>4</v>
      </c>
      <c r="EE102" s="148"/>
      <c r="EF102" s="148"/>
      <c r="EG102" s="148"/>
      <c r="EH102" s="148"/>
      <c r="EI102" s="148"/>
      <c r="EJ102" s="149"/>
      <c r="EK102" s="150" t="s">
        <v>14</v>
      </c>
      <c r="EL102" s="153" t="s">
        <v>15</v>
      </c>
      <c r="EN102" s="144" t="s">
        <v>16</v>
      </c>
      <c r="EO102" s="37" t="s">
        <v>17</v>
      </c>
      <c r="EP102" s="38">
        <f>IF(IF(MONTH([1]入力表!$E$6)=12,YEAR([1]入力表!$E$6)+1&amp;"01",YEAR([1]入力表!$E$6)&amp;TEXT(MONTH([1]入力表!$E$6)+1,"00"))&gt;YEAR($D102)&amp;TEXT(MONTH($D102),"00"),COUNTIF(CY106:EC106,"")+COUNTIF(CY106:EC106,"○"),"")</f>
        <v>6</v>
      </c>
      <c r="ER102" s="1"/>
      <c r="ES102" s="1"/>
      <c r="ET102" s="1"/>
      <c r="EU102" s="1"/>
      <c r="EV102" s="1"/>
      <c r="EW102" s="1"/>
    </row>
    <row r="103" spans="1:153" ht="19.5" thickBot="1">
      <c r="A103" s="34" t="str">
        <f t="shared" si="139"/>
        <v>対象期間</v>
      </c>
      <c r="C103" s="39" t="s">
        <v>18</v>
      </c>
      <c r="D103" s="40">
        <f>DATE($M$7,D102,1)</f>
        <v>45717</v>
      </c>
      <c r="E103" s="40">
        <f>D103+1</f>
        <v>45718</v>
      </c>
      <c r="F103" s="40">
        <f t="shared" ref="F103:AO103" si="141">E103+1</f>
        <v>45719</v>
      </c>
      <c r="G103" s="41">
        <f t="shared" si="141"/>
        <v>45720</v>
      </c>
      <c r="H103" s="41">
        <f t="shared" si="141"/>
        <v>45721</v>
      </c>
      <c r="I103" s="41">
        <f t="shared" si="141"/>
        <v>45722</v>
      </c>
      <c r="J103" s="41">
        <f t="shared" si="141"/>
        <v>45723</v>
      </c>
      <c r="K103" s="41">
        <f t="shared" si="141"/>
        <v>45724</v>
      </c>
      <c r="L103" s="41">
        <f t="shared" si="141"/>
        <v>45725</v>
      </c>
      <c r="M103" s="41">
        <f t="shared" si="141"/>
        <v>45726</v>
      </c>
      <c r="N103" s="41">
        <f t="shared" si="141"/>
        <v>45727</v>
      </c>
      <c r="O103" s="41">
        <f t="shared" si="141"/>
        <v>45728</v>
      </c>
      <c r="P103" s="41">
        <f t="shared" si="141"/>
        <v>45729</v>
      </c>
      <c r="Q103" s="41">
        <f t="shared" si="141"/>
        <v>45730</v>
      </c>
      <c r="R103" s="41">
        <f t="shared" si="141"/>
        <v>45731</v>
      </c>
      <c r="S103" s="41">
        <f t="shared" si="141"/>
        <v>45732</v>
      </c>
      <c r="T103" s="41">
        <f t="shared" si="141"/>
        <v>45733</v>
      </c>
      <c r="U103" s="41">
        <f t="shared" si="141"/>
        <v>45734</v>
      </c>
      <c r="V103" s="41">
        <f t="shared" si="141"/>
        <v>45735</v>
      </c>
      <c r="W103" s="41">
        <f t="shared" si="141"/>
        <v>45736</v>
      </c>
      <c r="X103" s="41">
        <f t="shared" si="141"/>
        <v>45737</v>
      </c>
      <c r="Y103" s="41">
        <f t="shared" si="141"/>
        <v>45738</v>
      </c>
      <c r="Z103" s="41">
        <f t="shared" si="141"/>
        <v>45739</v>
      </c>
      <c r="AA103" s="41">
        <f t="shared" si="141"/>
        <v>45740</v>
      </c>
      <c r="AB103" s="41">
        <f t="shared" si="141"/>
        <v>45741</v>
      </c>
      <c r="AC103" s="41">
        <f t="shared" si="141"/>
        <v>45742</v>
      </c>
      <c r="AD103" s="41">
        <f t="shared" si="141"/>
        <v>45743</v>
      </c>
      <c r="AE103" s="41">
        <f t="shared" si="141"/>
        <v>45744</v>
      </c>
      <c r="AF103" s="41">
        <f t="shared" si="141"/>
        <v>45745</v>
      </c>
      <c r="AG103" s="41">
        <f t="shared" si="141"/>
        <v>45746</v>
      </c>
      <c r="AH103" s="84">
        <f t="shared" si="141"/>
        <v>45747</v>
      </c>
      <c r="AI103" s="42">
        <f t="shared" si="141"/>
        <v>45748</v>
      </c>
      <c r="AJ103" s="42">
        <f t="shared" si="141"/>
        <v>45749</v>
      </c>
      <c r="AK103" s="42">
        <f t="shared" si="141"/>
        <v>45750</v>
      </c>
      <c r="AL103" s="42">
        <f t="shared" si="141"/>
        <v>45751</v>
      </c>
      <c r="AM103" s="42">
        <f t="shared" si="141"/>
        <v>45752</v>
      </c>
      <c r="AN103" s="42">
        <f t="shared" si="141"/>
        <v>45753</v>
      </c>
      <c r="AO103" s="42">
        <f t="shared" si="141"/>
        <v>45754</v>
      </c>
      <c r="AP103" s="151"/>
      <c r="AQ103" s="154"/>
      <c r="AS103" s="144"/>
      <c r="AT103" s="37" t="s">
        <v>19</v>
      </c>
      <c r="AU103" s="43">
        <f>IF(IF(MONTH([1]入力表!$E$6)=12,YEAR([1]入力表!$E$6)+1&amp;"01",YEAR([1]入力表!$E$6)&amp;TEXT(MONTH([1]入力表!$E$6)+1,"00"))&gt;YEAR($D102)&amp;TEXT(MONTH($D102),"00"),COUNTIF(D106:AH106,"○"),"")</f>
        <v>0</v>
      </c>
      <c r="AX103" s="1"/>
      <c r="AY103" s="1"/>
      <c r="AZ103" s="1"/>
      <c r="BB103" s="39" t="s">
        <v>18</v>
      </c>
      <c r="BC103" s="40">
        <f>DATE($M$7,BC102,1)</f>
        <v>45717</v>
      </c>
      <c r="BD103" s="40">
        <f>BC103+1</f>
        <v>45718</v>
      </c>
      <c r="BE103" s="40">
        <f t="shared" ref="BE103:CN103" si="142">BD103+1</f>
        <v>45719</v>
      </c>
      <c r="BF103" s="41">
        <f t="shared" si="142"/>
        <v>45720</v>
      </c>
      <c r="BG103" s="41">
        <f t="shared" si="142"/>
        <v>45721</v>
      </c>
      <c r="BH103" s="41">
        <f t="shared" si="142"/>
        <v>45722</v>
      </c>
      <c r="BI103" s="41">
        <f t="shared" si="142"/>
        <v>45723</v>
      </c>
      <c r="BJ103" s="41">
        <f t="shared" si="142"/>
        <v>45724</v>
      </c>
      <c r="BK103" s="41">
        <f t="shared" si="142"/>
        <v>45725</v>
      </c>
      <c r="BL103" s="41">
        <f t="shared" si="142"/>
        <v>45726</v>
      </c>
      <c r="BM103" s="41">
        <f t="shared" si="142"/>
        <v>45727</v>
      </c>
      <c r="BN103" s="41">
        <f t="shared" si="142"/>
        <v>45728</v>
      </c>
      <c r="BO103" s="41">
        <f t="shared" si="142"/>
        <v>45729</v>
      </c>
      <c r="BP103" s="41">
        <f t="shared" si="142"/>
        <v>45730</v>
      </c>
      <c r="BQ103" s="41">
        <f t="shared" si="142"/>
        <v>45731</v>
      </c>
      <c r="BR103" s="41">
        <f t="shared" si="142"/>
        <v>45732</v>
      </c>
      <c r="BS103" s="41">
        <f t="shared" si="142"/>
        <v>45733</v>
      </c>
      <c r="BT103" s="41">
        <f t="shared" si="142"/>
        <v>45734</v>
      </c>
      <c r="BU103" s="41">
        <f t="shared" si="142"/>
        <v>45735</v>
      </c>
      <c r="BV103" s="41">
        <f t="shared" si="142"/>
        <v>45736</v>
      </c>
      <c r="BW103" s="41">
        <f t="shared" si="142"/>
        <v>45737</v>
      </c>
      <c r="BX103" s="41">
        <f t="shared" si="142"/>
        <v>45738</v>
      </c>
      <c r="BY103" s="41">
        <f t="shared" si="142"/>
        <v>45739</v>
      </c>
      <c r="BZ103" s="41">
        <f t="shared" si="142"/>
        <v>45740</v>
      </c>
      <c r="CA103" s="41">
        <f t="shared" si="142"/>
        <v>45741</v>
      </c>
      <c r="CB103" s="41">
        <f t="shared" si="142"/>
        <v>45742</v>
      </c>
      <c r="CC103" s="41">
        <f t="shared" si="142"/>
        <v>45743</v>
      </c>
      <c r="CD103" s="41">
        <f t="shared" si="142"/>
        <v>45744</v>
      </c>
      <c r="CE103" s="41">
        <f t="shared" si="142"/>
        <v>45745</v>
      </c>
      <c r="CF103" s="41">
        <f t="shared" si="142"/>
        <v>45746</v>
      </c>
      <c r="CG103" s="84">
        <f t="shared" si="142"/>
        <v>45747</v>
      </c>
      <c r="CH103" s="42">
        <f t="shared" si="142"/>
        <v>45748</v>
      </c>
      <c r="CI103" s="42">
        <f t="shared" si="142"/>
        <v>45749</v>
      </c>
      <c r="CJ103" s="42">
        <f t="shared" si="142"/>
        <v>45750</v>
      </c>
      <c r="CK103" s="42">
        <f t="shared" si="142"/>
        <v>45751</v>
      </c>
      <c r="CL103" s="42">
        <f t="shared" si="142"/>
        <v>45752</v>
      </c>
      <c r="CM103" s="42">
        <f t="shared" si="142"/>
        <v>45753</v>
      </c>
      <c r="CN103" s="42">
        <f t="shared" si="142"/>
        <v>45754</v>
      </c>
      <c r="CO103" s="151"/>
      <c r="CP103" s="154"/>
      <c r="CR103" s="144"/>
      <c r="CS103" s="37" t="s">
        <v>19</v>
      </c>
      <c r="CT103" s="43">
        <f>IF(IF(MONTH([1]入力表!$E$6)=12,YEAR([1]入力表!$E$6)+1&amp;"01",YEAR([1]入力表!$E$6)&amp;TEXT(MONTH([1]入力表!$E$6)+1,"00"))&gt;YEAR($D102)&amp;TEXT(MONTH($D102),"00"),COUNTIF(BC106:CG106,"○"),"")</f>
        <v>2</v>
      </c>
      <c r="CV103" s="34" t="str">
        <f t="shared" si="140"/>
        <v>対象期間</v>
      </c>
      <c r="CX103" s="39" t="s">
        <v>18</v>
      </c>
      <c r="CY103" s="40">
        <f>DATE($M$7,CY102,1)</f>
        <v>45717</v>
      </c>
      <c r="CZ103" s="40">
        <f>CY103+1</f>
        <v>45718</v>
      </c>
      <c r="DA103" s="40">
        <f t="shared" ref="DA103:EJ103" si="143">CZ103+1</f>
        <v>45719</v>
      </c>
      <c r="DB103" s="41">
        <f t="shared" si="143"/>
        <v>45720</v>
      </c>
      <c r="DC103" s="41">
        <f t="shared" si="143"/>
        <v>45721</v>
      </c>
      <c r="DD103" s="41">
        <f t="shared" si="143"/>
        <v>45722</v>
      </c>
      <c r="DE103" s="41">
        <f t="shared" si="143"/>
        <v>45723</v>
      </c>
      <c r="DF103" s="41">
        <f t="shared" si="143"/>
        <v>45724</v>
      </c>
      <c r="DG103" s="41">
        <f t="shared" si="143"/>
        <v>45725</v>
      </c>
      <c r="DH103" s="41">
        <f t="shared" si="143"/>
        <v>45726</v>
      </c>
      <c r="DI103" s="41">
        <f t="shared" si="143"/>
        <v>45727</v>
      </c>
      <c r="DJ103" s="41">
        <f t="shared" si="143"/>
        <v>45728</v>
      </c>
      <c r="DK103" s="41">
        <f t="shared" si="143"/>
        <v>45729</v>
      </c>
      <c r="DL103" s="41">
        <f t="shared" si="143"/>
        <v>45730</v>
      </c>
      <c r="DM103" s="41">
        <f t="shared" si="143"/>
        <v>45731</v>
      </c>
      <c r="DN103" s="41">
        <f t="shared" si="143"/>
        <v>45732</v>
      </c>
      <c r="DO103" s="41">
        <f t="shared" si="143"/>
        <v>45733</v>
      </c>
      <c r="DP103" s="41">
        <f t="shared" si="143"/>
        <v>45734</v>
      </c>
      <c r="DQ103" s="41">
        <f t="shared" si="143"/>
        <v>45735</v>
      </c>
      <c r="DR103" s="41">
        <f t="shared" si="143"/>
        <v>45736</v>
      </c>
      <c r="DS103" s="41">
        <f t="shared" si="143"/>
        <v>45737</v>
      </c>
      <c r="DT103" s="41">
        <f t="shared" si="143"/>
        <v>45738</v>
      </c>
      <c r="DU103" s="41">
        <f t="shared" si="143"/>
        <v>45739</v>
      </c>
      <c r="DV103" s="41">
        <f t="shared" si="143"/>
        <v>45740</v>
      </c>
      <c r="DW103" s="41">
        <f t="shared" si="143"/>
        <v>45741</v>
      </c>
      <c r="DX103" s="41">
        <f t="shared" si="143"/>
        <v>45742</v>
      </c>
      <c r="DY103" s="41">
        <f t="shared" si="143"/>
        <v>45743</v>
      </c>
      <c r="DZ103" s="41">
        <f t="shared" si="143"/>
        <v>45744</v>
      </c>
      <c r="EA103" s="41">
        <f t="shared" si="143"/>
        <v>45745</v>
      </c>
      <c r="EB103" s="41">
        <f t="shared" si="143"/>
        <v>45746</v>
      </c>
      <c r="EC103" s="84">
        <f t="shared" si="143"/>
        <v>45747</v>
      </c>
      <c r="ED103" s="42">
        <f t="shared" si="143"/>
        <v>45748</v>
      </c>
      <c r="EE103" s="42">
        <f t="shared" si="143"/>
        <v>45749</v>
      </c>
      <c r="EF103" s="42">
        <f t="shared" si="143"/>
        <v>45750</v>
      </c>
      <c r="EG103" s="42">
        <f t="shared" si="143"/>
        <v>45751</v>
      </c>
      <c r="EH103" s="42">
        <f t="shared" si="143"/>
        <v>45752</v>
      </c>
      <c r="EI103" s="42">
        <f t="shared" si="143"/>
        <v>45753</v>
      </c>
      <c r="EJ103" s="42">
        <f t="shared" si="143"/>
        <v>45754</v>
      </c>
      <c r="EK103" s="151"/>
      <c r="EL103" s="154"/>
      <c r="EN103" s="144"/>
      <c r="EO103" s="37" t="s">
        <v>19</v>
      </c>
      <c r="EP103" s="43">
        <f>IF(IF(MONTH([1]入力表!$E$6)=12,YEAR([1]入力表!$E$6)+1&amp;"01",YEAR([1]入力表!$E$6)&amp;TEXT(MONTH([1]入力表!$E$6)+1,"00"))&gt;YEAR($D102)&amp;TEXT(MONTH($D102),"00"),COUNTIF(CY106:EC106,"○"),"")</f>
        <v>2</v>
      </c>
      <c r="ER103" s="1"/>
      <c r="ES103" s="1"/>
      <c r="ET103" s="1"/>
      <c r="EU103" s="1"/>
      <c r="EV103" s="1"/>
      <c r="EW103" s="1"/>
    </row>
    <row r="104" spans="1:153" ht="19.5" thickBot="1">
      <c r="A104" s="34" t="str">
        <f t="shared" si="139"/>
        <v>対象期間</v>
      </c>
      <c r="C104" s="39" t="s">
        <v>20</v>
      </c>
      <c r="D104" s="46" t="str">
        <f>TEXT(WEEKDAY(+D103),"aaa")</f>
        <v>土</v>
      </c>
      <c r="E104" s="46" t="str">
        <f>TEXT(WEEKDAY(+E103),"aaa")</f>
        <v>日</v>
      </c>
      <c r="F104" s="46" t="str">
        <f t="shared" ref="F104:AE104" si="144">TEXT(WEEKDAY(+F103),"aaa")</f>
        <v>月</v>
      </c>
      <c r="G104" s="47" t="str">
        <f t="shared" si="144"/>
        <v>火</v>
      </c>
      <c r="H104" s="47" t="str">
        <f t="shared" si="144"/>
        <v>水</v>
      </c>
      <c r="I104" s="47" t="str">
        <f t="shared" si="144"/>
        <v>木</v>
      </c>
      <c r="J104" s="47" t="str">
        <f t="shared" si="144"/>
        <v>金</v>
      </c>
      <c r="K104" s="47" t="str">
        <f t="shared" si="144"/>
        <v>土</v>
      </c>
      <c r="L104" s="47" t="str">
        <f t="shared" si="144"/>
        <v>日</v>
      </c>
      <c r="M104" s="47" t="str">
        <f t="shared" si="144"/>
        <v>月</v>
      </c>
      <c r="N104" s="47" t="str">
        <f t="shared" si="144"/>
        <v>火</v>
      </c>
      <c r="O104" s="47" t="str">
        <f t="shared" si="144"/>
        <v>水</v>
      </c>
      <c r="P104" s="47" t="str">
        <f t="shared" si="144"/>
        <v>木</v>
      </c>
      <c r="Q104" s="47" t="str">
        <f t="shared" si="144"/>
        <v>金</v>
      </c>
      <c r="R104" s="47" t="str">
        <f t="shared" si="144"/>
        <v>土</v>
      </c>
      <c r="S104" s="47" t="str">
        <f t="shared" si="144"/>
        <v>日</v>
      </c>
      <c r="T104" s="47" t="str">
        <f t="shared" si="144"/>
        <v>月</v>
      </c>
      <c r="U104" s="47" t="str">
        <f t="shared" si="144"/>
        <v>火</v>
      </c>
      <c r="V104" s="47" t="str">
        <f t="shared" si="144"/>
        <v>水</v>
      </c>
      <c r="W104" s="47" t="str">
        <f t="shared" si="144"/>
        <v>木</v>
      </c>
      <c r="X104" s="47" t="str">
        <f t="shared" si="144"/>
        <v>金</v>
      </c>
      <c r="Y104" s="47" t="str">
        <f t="shared" si="144"/>
        <v>土</v>
      </c>
      <c r="Z104" s="47" t="str">
        <f t="shared" si="144"/>
        <v>日</v>
      </c>
      <c r="AA104" s="47" t="str">
        <f t="shared" si="144"/>
        <v>月</v>
      </c>
      <c r="AB104" s="47" t="str">
        <f t="shared" si="144"/>
        <v>火</v>
      </c>
      <c r="AC104" s="47" t="str">
        <f t="shared" si="144"/>
        <v>水</v>
      </c>
      <c r="AD104" s="47" t="str">
        <f t="shared" si="144"/>
        <v>木</v>
      </c>
      <c r="AE104" s="47" t="str">
        <f t="shared" si="144"/>
        <v>金</v>
      </c>
      <c r="AF104" s="47" t="str">
        <f>IF(AF103="／","／",TEXT(WEEKDAY(+AF103),"aaa"))</f>
        <v>土</v>
      </c>
      <c r="AG104" s="47" t="str">
        <f t="shared" ref="AG104:AO104" si="145">IF(AG103="／","／",TEXT(WEEKDAY(+AG103),"aaa"))</f>
        <v>日</v>
      </c>
      <c r="AH104" s="85" t="str">
        <f t="shared" si="145"/>
        <v>月</v>
      </c>
      <c r="AI104" s="49" t="str">
        <f t="shared" si="145"/>
        <v>火</v>
      </c>
      <c r="AJ104" s="49" t="str">
        <f t="shared" si="145"/>
        <v>水</v>
      </c>
      <c r="AK104" s="49" t="str">
        <f t="shared" si="145"/>
        <v>木</v>
      </c>
      <c r="AL104" s="49" t="str">
        <f t="shared" si="145"/>
        <v>金</v>
      </c>
      <c r="AM104" s="49" t="str">
        <f t="shared" si="145"/>
        <v>土</v>
      </c>
      <c r="AN104" s="49" t="str">
        <f t="shared" si="145"/>
        <v>日</v>
      </c>
      <c r="AO104" s="49" t="str">
        <f t="shared" si="145"/>
        <v>月</v>
      </c>
      <c r="AP104" s="151"/>
      <c r="AQ104" s="154"/>
      <c r="AS104" s="144"/>
      <c r="AT104" s="37" t="s">
        <v>21</v>
      </c>
      <c r="AU104" s="50">
        <f>IFERROR(+AU103/AU102,"")</f>
        <v>0</v>
      </c>
      <c r="AV104" s="51" t="str">
        <f>IF(AU104="","",IF(AU104&gt;=0.285,"4週8休以上",IF(AU104&gt;=0.25,"4週7休以上4週8休未満",IF(AU104&gt;=0.214,"4週6休以上4週7休未満",IF(0.214&gt;AU104,"4週6休未満")))))</f>
        <v>4週6休未満</v>
      </c>
      <c r="AX104" s="1"/>
      <c r="AY104" s="1"/>
      <c r="AZ104" s="1"/>
      <c r="BB104" s="39" t="s">
        <v>20</v>
      </c>
      <c r="BC104" s="46" t="str">
        <f>TEXT(WEEKDAY(+BC103),"aaa")</f>
        <v>土</v>
      </c>
      <c r="BD104" s="46" t="str">
        <f>TEXT(WEEKDAY(+BD103),"aaa")</f>
        <v>日</v>
      </c>
      <c r="BE104" s="46" t="str">
        <f t="shared" ref="BE104:CD104" si="146">TEXT(WEEKDAY(+BE103),"aaa")</f>
        <v>月</v>
      </c>
      <c r="BF104" s="47" t="str">
        <f t="shared" si="146"/>
        <v>火</v>
      </c>
      <c r="BG104" s="47" t="str">
        <f t="shared" si="146"/>
        <v>水</v>
      </c>
      <c r="BH104" s="47" t="str">
        <f t="shared" si="146"/>
        <v>木</v>
      </c>
      <c r="BI104" s="47" t="str">
        <f t="shared" si="146"/>
        <v>金</v>
      </c>
      <c r="BJ104" s="47" t="str">
        <f t="shared" si="146"/>
        <v>土</v>
      </c>
      <c r="BK104" s="47" t="str">
        <f t="shared" si="146"/>
        <v>日</v>
      </c>
      <c r="BL104" s="47" t="str">
        <f t="shared" si="146"/>
        <v>月</v>
      </c>
      <c r="BM104" s="47" t="str">
        <f t="shared" si="146"/>
        <v>火</v>
      </c>
      <c r="BN104" s="47" t="str">
        <f t="shared" si="146"/>
        <v>水</v>
      </c>
      <c r="BO104" s="47" t="str">
        <f t="shared" si="146"/>
        <v>木</v>
      </c>
      <c r="BP104" s="47" t="str">
        <f t="shared" si="146"/>
        <v>金</v>
      </c>
      <c r="BQ104" s="47" t="str">
        <f t="shared" si="146"/>
        <v>土</v>
      </c>
      <c r="BR104" s="47" t="str">
        <f t="shared" si="146"/>
        <v>日</v>
      </c>
      <c r="BS104" s="47" t="str">
        <f t="shared" si="146"/>
        <v>月</v>
      </c>
      <c r="BT104" s="47" t="str">
        <f t="shared" si="146"/>
        <v>火</v>
      </c>
      <c r="BU104" s="47" t="str">
        <f t="shared" si="146"/>
        <v>水</v>
      </c>
      <c r="BV104" s="47" t="str">
        <f t="shared" si="146"/>
        <v>木</v>
      </c>
      <c r="BW104" s="47" t="str">
        <f t="shared" si="146"/>
        <v>金</v>
      </c>
      <c r="BX104" s="47" t="str">
        <f t="shared" si="146"/>
        <v>土</v>
      </c>
      <c r="BY104" s="47" t="str">
        <f t="shared" si="146"/>
        <v>日</v>
      </c>
      <c r="BZ104" s="47" t="str">
        <f t="shared" si="146"/>
        <v>月</v>
      </c>
      <c r="CA104" s="47" t="str">
        <f t="shared" si="146"/>
        <v>火</v>
      </c>
      <c r="CB104" s="47" t="str">
        <f t="shared" si="146"/>
        <v>水</v>
      </c>
      <c r="CC104" s="47" t="str">
        <f t="shared" si="146"/>
        <v>木</v>
      </c>
      <c r="CD104" s="47" t="str">
        <f t="shared" si="146"/>
        <v>金</v>
      </c>
      <c r="CE104" s="47" t="str">
        <f>IF(CE103="／","／",TEXT(WEEKDAY(+CE103),"aaa"))</f>
        <v>土</v>
      </c>
      <c r="CF104" s="47" t="str">
        <f t="shared" ref="CF104:CN104" si="147">IF(CF103="／","／",TEXT(WEEKDAY(+CF103),"aaa"))</f>
        <v>日</v>
      </c>
      <c r="CG104" s="85" t="str">
        <f t="shared" si="147"/>
        <v>月</v>
      </c>
      <c r="CH104" s="49" t="str">
        <f t="shared" si="147"/>
        <v>火</v>
      </c>
      <c r="CI104" s="49" t="str">
        <f t="shared" si="147"/>
        <v>水</v>
      </c>
      <c r="CJ104" s="49" t="str">
        <f t="shared" si="147"/>
        <v>木</v>
      </c>
      <c r="CK104" s="49" t="str">
        <f t="shared" si="147"/>
        <v>金</v>
      </c>
      <c r="CL104" s="49" t="str">
        <f t="shared" si="147"/>
        <v>土</v>
      </c>
      <c r="CM104" s="49" t="str">
        <f t="shared" si="147"/>
        <v>日</v>
      </c>
      <c r="CN104" s="49" t="str">
        <f t="shared" si="147"/>
        <v>月</v>
      </c>
      <c r="CO104" s="151"/>
      <c r="CP104" s="154"/>
      <c r="CR104" s="144"/>
      <c r="CS104" s="37" t="s">
        <v>21</v>
      </c>
      <c r="CT104" s="50">
        <f>IFERROR(+CT103/CT102,"")</f>
        <v>0.33333333333333331</v>
      </c>
      <c r="CU104" s="51" t="str">
        <f>IF(CT104="","",IF(CT104&gt;=0.285,"4週8休以上",IF(CT104&gt;=0.25,"4週7休以上4週8休未満",IF(CT104&gt;=0.214,"4週6休以上4週7休未満",IF(0.214&gt;CT104,"4週6休未満")))))</f>
        <v>4週8休以上</v>
      </c>
      <c r="CV104" s="34" t="str">
        <f t="shared" si="140"/>
        <v>対象期間</v>
      </c>
      <c r="CX104" s="39" t="s">
        <v>20</v>
      </c>
      <c r="CY104" s="46" t="str">
        <f>TEXT(WEEKDAY(+CY103),"aaa")</f>
        <v>土</v>
      </c>
      <c r="CZ104" s="46" t="str">
        <f>TEXT(WEEKDAY(+CZ103),"aaa")</f>
        <v>日</v>
      </c>
      <c r="DA104" s="46" t="str">
        <f t="shared" ref="DA104:DZ104" si="148">TEXT(WEEKDAY(+DA103),"aaa")</f>
        <v>月</v>
      </c>
      <c r="DB104" s="47" t="str">
        <f t="shared" si="148"/>
        <v>火</v>
      </c>
      <c r="DC104" s="47" t="str">
        <f t="shared" si="148"/>
        <v>水</v>
      </c>
      <c r="DD104" s="47" t="str">
        <f t="shared" si="148"/>
        <v>木</v>
      </c>
      <c r="DE104" s="47" t="str">
        <f t="shared" si="148"/>
        <v>金</v>
      </c>
      <c r="DF104" s="47" t="str">
        <f t="shared" si="148"/>
        <v>土</v>
      </c>
      <c r="DG104" s="47" t="str">
        <f t="shared" si="148"/>
        <v>日</v>
      </c>
      <c r="DH104" s="47" t="str">
        <f t="shared" si="148"/>
        <v>月</v>
      </c>
      <c r="DI104" s="47" t="str">
        <f t="shared" si="148"/>
        <v>火</v>
      </c>
      <c r="DJ104" s="47" t="str">
        <f t="shared" si="148"/>
        <v>水</v>
      </c>
      <c r="DK104" s="47" t="str">
        <f t="shared" si="148"/>
        <v>木</v>
      </c>
      <c r="DL104" s="47" t="str">
        <f t="shared" si="148"/>
        <v>金</v>
      </c>
      <c r="DM104" s="47" t="str">
        <f t="shared" si="148"/>
        <v>土</v>
      </c>
      <c r="DN104" s="47" t="str">
        <f t="shared" si="148"/>
        <v>日</v>
      </c>
      <c r="DO104" s="47" t="str">
        <f t="shared" si="148"/>
        <v>月</v>
      </c>
      <c r="DP104" s="47" t="str">
        <f t="shared" si="148"/>
        <v>火</v>
      </c>
      <c r="DQ104" s="47" t="str">
        <f t="shared" si="148"/>
        <v>水</v>
      </c>
      <c r="DR104" s="47" t="str">
        <f t="shared" si="148"/>
        <v>木</v>
      </c>
      <c r="DS104" s="47" t="str">
        <f t="shared" si="148"/>
        <v>金</v>
      </c>
      <c r="DT104" s="47" t="str">
        <f t="shared" si="148"/>
        <v>土</v>
      </c>
      <c r="DU104" s="47" t="str">
        <f t="shared" si="148"/>
        <v>日</v>
      </c>
      <c r="DV104" s="47" t="str">
        <f t="shared" si="148"/>
        <v>月</v>
      </c>
      <c r="DW104" s="47" t="str">
        <f t="shared" si="148"/>
        <v>火</v>
      </c>
      <c r="DX104" s="47" t="str">
        <f t="shared" si="148"/>
        <v>水</v>
      </c>
      <c r="DY104" s="47" t="str">
        <f t="shared" si="148"/>
        <v>木</v>
      </c>
      <c r="DZ104" s="47" t="str">
        <f t="shared" si="148"/>
        <v>金</v>
      </c>
      <c r="EA104" s="47" t="str">
        <f>IF(EA103="／","／",TEXT(WEEKDAY(+EA103),"aaa"))</f>
        <v>土</v>
      </c>
      <c r="EB104" s="47" t="str">
        <f t="shared" ref="EB104:EJ104" si="149">IF(EB103="／","／",TEXT(WEEKDAY(+EB103),"aaa"))</f>
        <v>日</v>
      </c>
      <c r="EC104" s="85" t="str">
        <f t="shared" si="149"/>
        <v>月</v>
      </c>
      <c r="ED104" s="49" t="str">
        <f t="shared" si="149"/>
        <v>火</v>
      </c>
      <c r="EE104" s="49" t="str">
        <f t="shared" si="149"/>
        <v>水</v>
      </c>
      <c r="EF104" s="49" t="str">
        <f t="shared" si="149"/>
        <v>木</v>
      </c>
      <c r="EG104" s="49" t="str">
        <f t="shared" si="149"/>
        <v>金</v>
      </c>
      <c r="EH104" s="49" t="str">
        <f t="shared" si="149"/>
        <v>土</v>
      </c>
      <c r="EI104" s="49" t="str">
        <f t="shared" si="149"/>
        <v>日</v>
      </c>
      <c r="EJ104" s="49" t="str">
        <f t="shared" si="149"/>
        <v>月</v>
      </c>
      <c r="EK104" s="151"/>
      <c r="EL104" s="154"/>
      <c r="EN104" s="144"/>
      <c r="EO104" s="37" t="s">
        <v>21</v>
      </c>
      <c r="EP104" s="50">
        <f>IFERROR(+EP103/EP102,"")</f>
        <v>0.33333333333333331</v>
      </c>
      <c r="EQ104" s="51" t="str">
        <f>IF(EP104="","",IF(EP104&gt;=0.285,"4週8休以上",IF(EP104&gt;=0.25,"4週7休以上4週8休未満",IF(EP104&gt;=0.214,"4週6休以上4週7休未満",IF(0.214&gt;EP104,"4週6休未満")))))</f>
        <v>4週8休以上</v>
      </c>
      <c r="ER104" s="1"/>
      <c r="ES104" s="1"/>
      <c r="ET104" s="1"/>
      <c r="EU104" s="1"/>
      <c r="EV104" s="1"/>
      <c r="EW104" s="1"/>
    </row>
    <row r="105" spans="1:153" s="53" customFormat="1" ht="60" customHeight="1">
      <c r="A105" s="34" t="str">
        <f t="shared" si="139"/>
        <v>対象期間</v>
      </c>
      <c r="C105" s="54" t="s">
        <v>22</v>
      </c>
      <c r="D105" s="56"/>
      <c r="E105" s="56"/>
      <c r="F105" s="56"/>
      <c r="G105" s="56"/>
      <c r="H105" s="56"/>
      <c r="I105" s="56"/>
      <c r="J105" s="56"/>
      <c r="K105" s="56"/>
      <c r="L105" s="57"/>
      <c r="M105" s="56"/>
      <c r="N105" s="56"/>
      <c r="O105" s="58"/>
      <c r="P105" s="56"/>
      <c r="Q105" s="56"/>
      <c r="R105" s="56"/>
      <c r="S105" s="56"/>
      <c r="T105" s="56"/>
      <c r="U105" s="56"/>
      <c r="V105" s="56"/>
      <c r="W105" s="56"/>
      <c r="X105" s="56"/>
      <c r="Y105" s="56"/>
      <c r="Z105" s="56"/>
      <c r="AA105" s="56"/>
      <c r="AB105" s="56"/>
      <c r="AC105" s="56"/>
      <c r="AD105" s="58"/>
      <c r="AE105" s="56"/>
      <c r="AF105" s="56"/>
      <c r="AG105" s="56"/>
      <c r="AH105" s="86"/>
      <c r="AI105" s="60"/>
      <c r="AJ105" s="60"/>
      <c r="AK105" s="60"/>
      <c r="AL105" s="60"/>
      <c r="AM105" s="60"/>
      <c r="AN105" s="60"/>
      <c r="AO105" s="60"/>
      <c r="AP105" s="152"/>
      <c r="AQ105" s="155"/>
      <c r="AS105" s="141" t="s">
        <v>23</v>
      </c>
      <c r="AT105" s="87" t="s">
        <v>17</v>
      </c>
      <c r="AU105" s="62">
        <f>IF(IF(MONTH([1]入力表!$E$6)=12,YEAR([1]入力表!$E$6)+1&amp;"01",YEAR([1]入力表!$E$6)&amp;TEXT(MONTH([1]入力表!$E$6)+1,"00"))&gt;YEAR($D102)&amp;TEXT(MONTH($D102),"00"),COUNTIF(D107:AH107,"")+COUNTIF(D107:AH107,"●"),"")</f>
        <v>31</v>
      </c>
      <c r="AV105" s="63"/>
      <c r="AX105" s="64"/>
      <c r="AY105" s="64"/>
      <c r="AZ105" s="64"/>
      <c r="BB105" s="54" t="s">
        <v>22</v>
      </c>
      <c r="BC105" s="56"/>
      <c r="BD105" s="56"/>
      <c r="BE105" s="56"/>
      <c r="BF105" s="56"/>
      <c r="BG105" s="56"/>
      <c r="BH105" s="56"/>
      <c r="BI105" s="107" t="s">
        <v>30</v>
      </c>
      <c r="BJ105" s="56"/>
      <c r="BK105" s="56"/>
      <c r="BL105" s="56"/>
      <c r="BM105" s="58"/>
      <c r="BN105" s="56"/>
      <c r="BO105" s="56"/>
      <c r="BP105" s="56"/>
      <c r="BQ105" s="56"/>
      <c r="BR105" s="56"/>
      <c r="BS105" s="56"/>
      <c r="BT105" s="56"/>
      <c r="BU105" s="56"/>
      <c r="BV105" s="56"/>
      <c r="BW105" s="56"/>
      <c r="BX105" s="56"/>
      <c r="BY105" s="108" t="s">
        <v>31</v>
      </c>
      <c r="BZ105" s="56"/>
      <c r="CA105" s="56"/>
      <c r="CB105" s="56"/>
      <c r="CC105" s="58"/>
      <c r="CD105" s="56"/>
      <c r="CE105" s="56"/>
      <c r="CF105" s="56"/>
      <c r="CG105" s="86"/>
      <c r="CH105" s="60"/>
      <c r="CI105" s="60"/>
      <c r="CJ105" s="60"/>
      <c r="CK105" s="60"/>
      <c r="CL105" s="60"/>
      <c r="CM105" s="60"/>
      <c r="CN105" s="60"/>
      <c r="CO105" s="152"/>
      <c r="CP105" s="155"/>
      <c r="CR105" s="141" t="s">
        <v>23</v>
      </c>
      <c r="CS105" s="87" t="s">
        <v>17</v>
      </c>
      <c r="CT105" s="62">
        <f>IF(IF(MONTH([1]入力表!$E$6)=12,YEAR([1]入力表!$E$6)+1&amp;"01",YEAR([1]入力表!$E$6)&amp;TEXT(MONTH([1]入力表!$E$6)+1,"00"))&gt;YEAR($D102)&amp;TEXT(MONTH($D102),"00"),COUNTIF(BC107:CG107,"")+COUNTIF(BC107:CG107,"●"),"")</f>
        <v>31</v>
      </c>
      <c r="CU105" s="63"/>
      <c r="CV105" s="34" t="str">
        <f t="shared" si="140"/>
        <v>対象期間</v>
      </c>
      <c r="CX105" s="54" t="s">
        <v>22</v>
      </c>
      <c r="CY105" s="56"/>
      <c r="CZ105" s="56"/>
      <c r="DA105" s="56"/>
      <c r="DB105" s="56"/>
      <c r="DC105" s="56"/>
      <c r="DD105" s="56"/>
      <c r="DE105" s="107" t="s">
        <v>30</v>
      </c>
      <c r="DF105" s="56"/>
      <c r="DG105" s="56"/>
      <c r="DH105" s="56"/>
      <c r="DI105" s="58"/>
      <c r="DJ105" s="56"/>
      <c r="DK105" s="56"/>
      <c r="DL105" s="56"/>
      <c r="DM105" s="56"/>
      <c r="DN105" s="56"/>
      <c r="DO105" s="56"/>
      <c r="DP105" s="56"/>
      <c r="DQ105" s="56"/>
      <c r="DR105" s="56"/>
      <c r="DS105" s="56"/>
      <c r="DT105" s="56"/>
      <c r="DU105" s="108" t="s">
        <v>31</v>
      </c>
      <c r="DV105" s="56"/>
      <c r="DW105" s="56"/>
      <c r="DX105" s="56"/>
      <c r="DY105" s="58"/>
      <c r="DZ105" s="56"/>
      <c r="EA105" s="56"/>
      <c r="EB105" s="56"/>
      <c r="EC105" s="86"/>
      <c r="ED105" s="60"/>
      <c r="EE105" s="60"/>
      <c r="EF105" s="60"/>
      <c r="EG105" s="60"/>
      <c r="EH105" s="60"/>
      <c r="EI105" s="60"/>
      <c r="EJ105" s="60"/>
      <c r="EK105" s="152"/>
      <c r="EL105" s="155"/>
      <c r="EN105" s="141" t="s">
        <v>23</v>
      </c>
      <c r="EO105" s="87" t="s">
        <v>17</v>
      </c>
      <c r="EP105" s="62">
        <f>IF(IF(MONTH([1]入力表!$E$6)=12,YEAR([1]入力表!$E$6)+1&amp;"01",YEAR([1]入力表!$E$6)&amp;TEXT(MONTH([1]入力表!$E$6)+1,"00"))&gt;YEAR($D102)&amp;TEXT(MONTH($D102),"00"),COUNTIF(CY107:EC107,"")+COUNTIF(CY107:EC107,"●"),"")</f>
        <v>6</v>
      </c>
      <c r="EQ105" s="63"/>
      <c r="ER105" s="64"/>
      <c r="ES105" s="64"/>
      <c r="ET105" s="64"/>
      <c r="EU105" s="64"/>
      <c r="EV105" s="64"/>
      <c r="EW105" s="64"/>
    </row>
    <row r="106" spans="1:153" s="28" customFormat="1" ht="19.5" thickBot="1">
      <c r="A106" s="34" t="str">
        <f t="shared" si="139"/>
        <v>対象期間</v>
      </c>
      <c r="C106" s="39" t="s">
        <v>16</v>
      </c>
      <c r="D106" s="47"/>
      <c r="E106" s="47"/>
      <c r="F106" s="47"/>
      <c r="G106" s="47"/>
      <c r="H106" s="47"/>
      <c r="I106" s="47"/>
      <c r="J106" s="47"/>
      <c r="K106" s="47"/>
      <c r="L106" s="47"/>
      <c r="M106" s="47"/>
      <c r="N106" s="47"/>
      <c r="O106" s="47"/>
      <c r="P106" s="47"/>
      <c r="Q106" s="47"/>
      <c r="R106" s="47"/>
      <c r="S106" s="47"/>
      <c r="T106" s="47"/>
      <c r="U106" s="47"/>
      <c r="V106" s="47"/>
      <c r="W106" s="47"/>
      <c r="X106" s="47"/>
      <c r="Y106" s="47"/>
      <c r="Z106" s="47"/>
      <c r="AA106" s="47"/>
      <c r="AB106" s="47"/>
      <c r="AC106" s="47"/>
      <c r="AD106" s="47"/>
      <c r="AE106" s="47"/>
      <c r="AF106" s="47"/>
      <c r="AG106" s="47"/>
      <c r="AH106" s="85"/>
      <c r="AI106" s="49"/>
      <c r="AJ106" s="49"/>
      <c r="AK106" s="49"/>
      <c r="AL106" s="49"/>
      <c r="AM106" s="49"/>
      <c r="AN106" s="49"/>
      <c r="AO106" s="49"/>
      <c r="AP106" s="69">
        <f>COUNTIF(D106:AH106,"○")</f>
        <v>0</v>
      </c>
      <c r="AQ106" s="66">
        <f>+AP106+AQ98</f>
        <v>0</v>
      </c>
      <c r="AS106" s="142"/>
      <c r="AT106" s="37" t="s">
        <v>19</v>
      </c>
      <c r="AU106" s="43">
        <f>IF(IF(MONTH([1]入力表!$E$6)=12,YEAR([1]入力表!$E$6)+1&amp;"01",YEAR([1]入力表!$E$6)&amp;TEXT(MONTH([1]入力表!$E$6)+1,"00"))&gt;YEAR($D102)&amp;TEXT(MONTH($D102),"00"),COUNTIF(D107:AH107,"●"),"")</f>
        <v>0</v>
      </c>
      <c r="AX106" s="68"/>
      <c r="AY106" s="68"/>
      <c r="AZ106" s="68"/>
      <c r="BB106" s="39" t="s">
        <v>16</v>
      </c>
      <c r="BC106" s="47" t="s">
        <v>28</v>
      </c>
      <c r="BD106" s="47" t="s">
        <v>28</v>
      </c>
      <c r="BE106" s="47"/>
      <c r="BF106" s="47"/>
      <c r="BG106" s="47"/>
      <c r="BH106" s="47"/>
      <c r="BI106" s="47" t="s">
        <v>24</v>
      </c>
      <c r="BJ106" s="47" t="s">
        <v>24</v>
      </c>
      <c r="BK106" s="47" t="s">
        <v>24</v>
      </c>
      <c r="BL106" s="47" t="s">
        <v>24</v>
      </c>
      <c r="BM106" s="47" t="s">
        <v>24</v>
      </c>
      <c r="BN106" s="47" t="s">
        <v>24</v>
      </c>
      <c r="BO106" s="47" t="s">
        <v>24</v>
      </c>
      <c r="BP106" s="47" t="s">
        <v>24</v>
      </c>
      <c r="BQ106" s="47" t="s">
        <v>24</v>
      </c>
      <c r="BR106" s="47" t="s">
        <v>24</v>
      </c>
      <c r="BS106" s="47" t="s">
        <v>24</v>
      </c>
      <c r="BT106" s="47" t="s">
        <v>24</v>
      </c>
      <c r="BU106" s="47" t="s">
        <v>24</v>
      </c>
      <c r="BV106" s="47" t="s">
        <v>24</v>
      </c>
      <c r="BW106" s="47" t="s">
        <v>24</v>
      </c>
      <c r="BX106" s="47" t="s">
        <v>24</v>
      </c>
      <c r="BY106" s="47" t="s">
        <v>24</v>
      </c>
      <c r="BZ106" s="47" t="s">
        <v>24</v>
      </c>
      <c r="CA106" s="47" t="s">
        <v>24</v>
      </c>
      <c r="CB106" s="47" t="s">
        <v>24</v>
      </c>
      <c r="CC106" s="47" t="s">
        <v>24</v>
      </c>
      <c r="CD106" s="47" t="s">
        <v>24</v>
      </c>
      <c r="CE106" s="47" t="s">
        <v>24</v>
      </c>
      <c r="CF106" s="47" t="s">
        <v>24</v>
      </c>
      <c r="CG106" s="47" t="s">
        <v>24</v>
      </c>
      <c r="CH106" s="49"/>
      <c r="CI106" s="49"/>
      <c r="CJ106" s="49"/>
      <c r="CK106" s="49"/>
      <c r="CL106" s="49"/>
      <c r="CM106" s="49"/>
      <c r="CN106" s="49"/>
      <c r="CO106" s="69">
        <f>COUNTIF(BC106:CG106,"○")</f>
        <v>2</v>
      </c>
      <c r="CP106" s="66">
        <f>+CO106+CP98</f>
        <v>87</v>
      </c>
      <c r="CR106" s="142"/>
      <c r="CS106" s="37" t="s">
        <v>19</v>
      </c>
      <c r="CT106" s="43">
        <f>IF(IF(MONTH([1]入力表!$E$6)=12,YEAR([1]入力表!$E$6)+1&amp;"01",YEAR([1]入力表!$E$6)&amp;TEXT(MONTH([1]入力表!$E$6)+1,"00"))&gt;YEAR($D102)&amp;TEXT(MONTH($D102),"00"),COUNTIF(BC107:CG107,"●"),"")</f>
        <v>0</v>
      </c>
      <c r="CV106" s="34" t="str">
        <f t="shared" si="140"/>
        <v>対象期間</v>
      </c>
      <c r="CX106" s="39" t="s">
        <v>16</v>
      </c>
      <c r="CY106" s="47" t="s">
        <v>28</v>
      </c>
      <c r="CZ106" s="47" t="s">
        <v>28</v>
      </c>
      <c r="DA106" s="47"/>
      <c r="DB106" s="47"/>
      <c r="DC106" s="47"/>
      <c r="DD106" s="47"/>
      <c r="DE106" s="47" t="s">
        <v>24</v>
      </c>
      <c r="DF106" s="47" t="s">
        <v>24</v>
      </c>
      <c r="DG106" s="47" t="s">
        <v>24</v>
      </c>
      <c r="DH106" s="47" t="s">
        <v>24</v>
      </c>
      <c r="DI106" s="47" t="s">
        <v>24</v>
      </c>
      <c r="DJ106" s="47" t="s">
        <v>24</v>
      </c>
      <c r="DK106" s="47" t="s">
        <v>24</v>
      </c>
      <c r="DL106" s="47" t="s">
        <v>24</v>
      </c>
      <c r="DM106" s="47" t="s">
        <v>24</v>
      </c>
      <c r="DN106" s="47" t="s">
        <v>24</v>
      </c>
      <c r="DO106" s="47" t="s">
        <v>24</v>
      </c>
      <c r="DP106" s="47" t="s">
        <v>24</v>
      </c>
      <c r="DQ106" s="47" t="s">
        <v>24</v>
      </c>
      <c r="DR106" s="47" t="s">
        <v>24</v>
      </c>
      <c r="DS106" s="47" t="s">
        <v>24</v>
      </c>
      <c r="DT106" s="47" t="s">
        <v>24</v>
      </c>
      <c r="DU106" s="47" t="s">
        <v>24</v>
      </c>
      <c r="DV106" s="47" t="s">
        <v>24</v>
      </c>
      <c r="DW106" s="47" t="s">
        <v>24</v>
      </c>
      <c r="DX106" s="47" t="s">
        <v>24</v>
      </c>
      <c r="DY106" s="47" t="s">
        <v>24</v>
      </c>
      <c r="DZ106" s="47" t="s">
        <v>24</v>
      </c>
      <c r="EA106" s="47" t="s">
        <v>24</v>
      </c>
      <c r="EB106" s="47" t="s">
        <v>24</v>
      </c>
      <c r="EC106" s="47" t="s">
        <v>24</v>
      </c>
      <c r="ED106" s="49"/>
      <c r="EE106" s="49"/>
      <c r="EF106" s="49"/>
      <c r="EG106" s="49"/>
      <c r="EH106" s="49"/>
      <c r="EI106" s="49"/>
      <c r="EJ106" s="49"/>
      <c r="EK106" s="69">
        <f>COUNTIF(CY106:EC106,"○")</f>
        <v>2</v>
      </c>
      <c r="EL106" s="66">
        <f>+EK106+EL98</f>
        <v>87</v>
      </c>
      <c r="EN106" s="142"/>
      <c r="EO106" s="37" t="s">
        <v>19</v>
      </c>
      <c r="EP106" s="43">
        <f>IF(IF(MONTH([1]入力表!$E$6)=12,YEAR([1]入力表!$E$6)+1&amp;"01",YEAR([1]入力表!$E$6)&amp;TEXT(MONTH([1]入力表!$E$6)+1,"00"))&gt;YEAR($D102)&amp;TEXT(MONTH($D102),"00"),COUNTIF(CY107:EC107,"●"),"")</f>
        <v>2</v>
      </c>
      <c r="ER106" s="68"/>
      <c r="ES106" s="68"/>
      <c r="ET106" s="68"/>
      <c r="EU106" s="68"/>
      <c r="EV106" s="68"/>
      <c r="EW106" s="68"/>
    </row>
    <row r="107" spans="1:153" s="28" customFormat="1" ht="19.5" thickBot="1">
      <c r="A107" s="34" t="str">
        <f t="shared" si="139"/>
        <v>対象期間</v>
      </c>
      <c r="C107" s="70" t="s">
        <v>23</v>
      </c>
      <c r="D107" s="71"/>
      <c r="E107" s="71"/>
      <c r="F107" s="71"/>
      <c r="G107" s="71"/>
      <c r="H107" s="71"/>
      <c r="I107" s="71"/>
      <c r="J107" s="71"/>
      <c r="K107" s="71"/>
      <c r="L107" s="71"/>
      <c r="M107" s="71"/>
      <c r="N107" s="71"/>
      <c r="O107" s="71"/>
      <c r="P107" s="71"/>
      <c r="Q107" s="71"/>
      <c r="R107" s="71"/>
      <c r="S107" s="71"/>
      <c r="T107" s="71"/>
      <c r="U107" s="71"/>
      <c r="V107" s="71"/>
      <c r="W107" s="71"/>
      <c r="X107" s="71"/>
      <c r="Y107" s="71"/>
      <c r="Z107" s="71"/>
      <c r="AA107" s="71"/>
      <c r="AB107" s="71"/>
      <c r="AC107" s="71"/>
      <c r="AD107" s="71"/>
      <c r="AE107" s="71"/>
      <c r="AF107" s="71"/>
      <c r="AG107" s="71"/>
      <c r="AH107" s="93"/>
      <c r="AI107" s="73"/>
      <c r="AJ107" s="73"/>
      <c r="AK107" s="73"/>
      <c r="AL107" s="73"/>
      <c r="AM107" s="73"/>
      <c r="AN107" s="73"/>
      <c r="AO107" s="73"/>
      <c r="AP107" s="76">
        <f>COUNTIF(D107:AH107,"●")</f>
        <v>0</v>
      </c>
      <c r="AQ107" s="75">
        <f>+AP107+AQ99</f>
        <v>0</v>
      </c>
      <c r="AS107" s="142"/>
      <c r="AT107" s="37" t="s">
        <v>21</v>
      </c>
      <c r="AU107" s="50">
        <f>IFERROR(+AU106/AU105,"")</f>
        <v>0</v>
      </c>
      <c r="AV107" s="51" t="str">
        <f>IF(AU107="","",IF(AU107&gt;=0.285,"4週8休以上",IF(AU107&gt;=0.25,"4週7休以上4週8休未満",IF(AU107&gt;=0.214,"4週6休以上4週7休未満",IF(0.214&gt;AU107,"4週6休未満")))))</f>
        <v>4週6休未満</v>
      </c>
      <c r="AX107" s="68"/>
      <c r="AY107" s="68"/>
      <c r="AZ107" s="68"/>
      <c r="BB107" s="70" t="s">
        <v>23</v>
      </c>
      <c r="BC107" s="71"/>
      <c r="BD107" s="71"/>
      <c r="BE107" s="71"/>
      <c r="BF107" s="71"/>
      <c r="BG107" s="71"/>
      <c r="BH107" s="71"/>
      <c r="BI107" s="71"/>
      <c r="BJ107" s="71"/>
      <c r="BK107" s="71"/>
      <c r="BL107" s="71"/>
      <c r="BM107" s="71"/>
      <c r="BN107" s="71"/>
      <c r="BO107" s="71"/>
      <c r="BP107" s="71"/>
      <c r="BQ107" s="71"/>
      <c r="BR107" s="71"/>
      <c r="BS107" s="71"/>
      <c r="BT107" s="71"/>
      <c r="BU107" s="71"/>
      <c r="BV107" s="71"/>
      <c r="BW107" s="71"/>
      <c r="BX107" s="71"/>
      <c r="BY107" s="71"/>
      <c r="BZ107" s="71"/>
      <c r="CA107" s="71"/>
      <c r="CB107" s="71"/>
      <c r="CC107" s="71"/>
      <c r="CD107" s="71"/>
      <c r="CE107" s="71"/>
      <c r="CF107" s="71"/>
      <c r="CG107" s="71"/>
      <c r="CH107" s="73"/>
      <c r="CI107" s="73"/>
      <c r="CJ107" s="73"/>
      <c r="CK107" s="73"/>
      <c r="CL107" s="73"/>
      <c r="CM107" s="73"/>
      <c r="CN107" s="73"/>
      <c r="CO107" s="76">
        <f>COUNTIF(BC107:CG107,"●")</f>
        <v>0</v>
      </c>
      <c r="CP107" s="75">
        <f>+CO107+CP99</f>
        <v>0</v>
      </c>
      <c r="CR107" s="142"/>
      <c r="CS107" s="37" t="s">
        <v>21</v>
      </c>
      <c r="CT107" s="50">
        <f>IFERROR(+CT106/CT105,"")</f>
        <v>0</v>
      </c>
      <c r="CU107" s="51" t="str">
        <f>IF(CT107="","",IF(CT107&gt;=0.285,"4週8休以上",IF(CT107&gt;=0.25,"4週7休以上4週8休未満",IF(CT107&gt;=0.214,"4週6休以上4週7休未満",IF(0.214&gt;CT107,"4週6休未満")))))</f>
        <v>4週6休未満</v>
      </c>
      <c r="CV107" s="34" t="str">
        <f t="shared" si="140"/>
        <v>対象期間</v>
      </c>
      <c r="CX107" s="70" t="s">
        <v>23</v>
      </c>
      <c r="CY107" s="71" t="s">
        <v>29</v>
      </c>
      <c r="CZ107" s="71" t="s">
        <v>29</v>
      </c>
      <c r="DA107" s="71"/>
      <c r="DB107" s="71"/>
      <c r="DC107" s="71"/>
      <c r="DD107" s="71"/>
      <c r="DE107" s="71" t="s">
        <v>24</v>
      </c>
      <c r="DF107" s="71" t="s">
        <v>24</v>
      </c>
      <c r="DG107" s="71" t="s">
        <v>24</v>
      </c>
      <c r="DH107" s="71" t="s">
        <v>24</v>
      </c>
      <c r="DI107" s="71" t="s">
        <v>24</v>
      </c>
      <c r="DJ107" s="71" t="s">
        <v>24</v>
      </c>
      <c r="DK107" s="71" t="s">
        <v>24</v>
      </c>
      <c r="DL107" s="71" t="s">
        <v>24</v>
      </c>
      <c r="DM107" s="71" t="s">
        <v>24</v>
      </c>
      <c r="DN107" s="71" t="s">
        <v>24</v>
      </c>
      <c r="DO107" s="71" t="s">
        <v>24</v>
      </c>
      <c r="DP107" s="71" t="s">
        <v>24</v>
      </c>
      <c r="DQ107" s="71" t="s">
        <v>24</v>
      </c>
      <c r="DR107" s="71" t="s">
        <v>24</v>
      </c>
      <c r="DS107" s="71" t="s">
        <v>24</v>
      </c>
      <c r="DT107" s="71" t="s">
        <v>24</v>
      </c>
      <c r="DU107" s="71" t="s">
        <v>24</v>
      </c>
      <c r="DV107" s="71" t="s">
        <v>24</v>
      </c>
      <c r="DW107" s="71" t="s">
        <v>24</v>
      </c>
      <c r="DX107" s="71" t="s">
        <v>24</v>
      </c>
      <c r="DY107" s="71" t="s">
        <v>24</v>
      </c>
      <c r="DZ107" s="71" t="s">
        <v>24</v>
      </c>
      <c r="EA107" s="71" t="s">
        <v>24</v>
      </c>
      <c r="EB107" s="71" t="s">
        <v>24</v>
      </c>
      <c r="EC107" s="71" t="s">
        <v>24</v>
      </c>
      <c r="ED107" s="73"/>
      <c r="EE107" s="73"/>
      <c r="EF107" s="73"/>
      <c r="EG107" s="73"/>
      <c r="EH107" s="73"/>
      <c r="EI107" s="73"/>
      <c r="EJ107" s="73"/>
      <c r="EK107" s="76">
        <f>COUNTIF(CY107:EC107,"●")</f>
        <v>2</v>
      </c>
      <c r="EL107" s="75">
        <f>+EK107+EL99</f>
        <v>86</v>
      </c>
      <c r="EN107" s="142"/>
      <c r="EO107" s="37" t="s">
        <v>21</v>
      </c>
      <c r="EP107" s="50">
        <f>IFERROR(+EP106/EP105,"")</f>
        <v>0.33333333333333331</v>
      </c>
      <c r="EQ107" s="51" t="str">
        <f>IF(EP107="","",IF(EP107&gt;=0.285,"4週8休以上",IF(EP107&gt;=0.25,"4週7休以上4週8休未満",IF(EP107&gt;=0.214,"4週6休以上4週7休未満",IF(0.214&gt;EP107,"4週6休未満")))))</f>
        <v>4週8休以上</v>
      </c>
      <c r="ER107" s="68"/>
      <c r="ES107" s="68"/>
      <c r="ET107" s="68"/>
      <c r="EU107" s="68"/>
      <c r="EV107" s="68"/>
      <c r="EW107" s="68"/>
    </row>
    <row r="108" spans="1:153" s="28" customFormat="1" ht="19.5" thickBot="1">
      <c r="A108" s="34"/>
      <c r="C108" s="77" t="s">
        <v>25</v>
      </c>
      <c r="D108" s="137"/>
      <c r="E108" s="139"/>
      <c r="F108" s="137" t="str">
        <f>IF(COUNTIF(F107:L107,"")&gt;=7,"",IF(COUNTIF(F107:L107,"●")&gt;=2,"OK","OUT"))</f>
        <v/>
      </c>
      <c r="G108" s="138"/>
      <c r="H108" s="138"/>
      <c r="I108" s="138"/>
      <c r="J108" s="138"/>
      <c r="K108" s="138"/>
      <c r="L108" s="139"/>
      <c r="M108" s="137" t="str">
        <f>IF(COUNTIF(M107:S107,"")&gt;=7,"",IF(COUNTIF(M107:S107,"●")&gt;=2,"OK","OUT"))</f>
        <v/>
      </c>
      <c r="N108" s="138"/>
      <c r="O108" s="138"/>
      <c r="P108" s="138"/>
      <c r="Q108" s="138"/>
      <c r="R108" s="138"/>
      <c r="S108" s="139"/>
      <c r="T108" s="137" t="str">
        <f>IF(COUNTIF(T107:Z107,"")&gt;=7,"",IF(COUNTIF(T107:Z107,"●")&gt;=2,"OK","OUT"))</f>
        <v/>
      </c>
      <c r="U108" s="138"/>
      <c r="V108" s="138"/>
      <c r="W108" s="138"/>
      <c r="X108" s="138"/>
      <c r="Y108" s="138"/>
      <c r="Z108" s="139"/>
      <c r="AA108" s="137" t="str">
        <f>IF(COUNTIF(AA107:AG107,"")&gt;=7,"",IF(COUNTIF(AA107:AG107,"●")&gt;=2,"OK","OUT"))</f>
        <v/>
      </c>
      <c r="AB108" s="138"/>
      <c r="AC108" s="138"/>
      <c r="AD108" s="138"/>
      <c r="AE108" s="138"/>
      <c r="AF108" s="138"/>
      <c r="AG108" s="139"/>
      <c r="AH108" s="137" t="str">
        <f>IF(COUNTIF(AH107:AN107,"")&gt;=7,"",IF(COUNTIF(AH107:AN107,"●")&gt;=2,"OK","OUT"))</f>
        <v/>
      </c>
      <c r="AI108" s="138"/>
      <c r="AJ108" s="138"/>
      <c r="AK108" s="138"/>
      <c r="AL108" s="138"/>
      <c r="AM108" s="138"/>
      <c r="AN108" s="139"/>
      <c r="AO108" s="101"/>
      <c r="AP108" s="83"/>
      <c r="AQ108" s="79"/>
      <c r="AS108" s="143"/>
      <c r="AT108" s="80" t="s">
        <v>26</v>
      </c>
      <c r="AU108" s="81" t="str">
        <f>IF(COUNTIF(D108:AO108,"OUT")&gt;=1,"OUT","OK")</f>
        <v>OK</v>
      </c>
      <c r="AV108" s="82"/>
      <c r="AX108" s="68"/>
      <c r="AY108" s="68"/>
      <c r="AZ108" s="68"/>
      <c r="BB108" s="77" t="s">
        <v>25</v>
      </c>
      <c r="BC108" s="137"/>
      <c r="BD108" s="139"/>
      <c r="BE108" s="137" t="str">
        <f>IF(COUNTIF(BE107:BK107,"")&gt;=7,"",IF(COUNTIF(BE107:BK107,"●")&gt;=2,"OK","OUT"))</f>
        <v/>
      </c>
      <c r="BF108" s="138"/>
      <c r="BG108" s="138"/>
      <c r="BH108" s="138"/>
      <c r="BI108" s="138"/>
      <c r="BJ108" s="138"/>
      <c r="BK108" s="139"/>
      <c r="BL108" s="137" t="str">
        <f>IF(COUNTIF(BL107:BR107,"")&gt;=7,"",IF(COUNTIF(BL107:BR107,"●")&gt;=2,"OK","OUT"))</f>
        <v/>
      </c>
      <c r="BM108" s="138"/>
      <c r="BN108" s="138"/>
      <c r="BO108" s="138"/>
      <c r="BP108" s="138"/>
      <c r="BQ108" s="138"/>
      <c r="BR108" s="139"/>
      <c r="BS108" s="137" t="str">
        <f>IF(COUNTIF(BS107:BY107,"")&gt;=7,"",IF(COUNTIF(BS107:BY107,"●")&gt;=2,"OK","OUT"))</f>
        <v/>
      </c>
      <c r="BT108" s="138"/>
      <c r="BU108" s="138"/>
      <c r="BV108" s="138"/>
      <c r="BW108" s="138"/>
      <c r="BX108" s="138"/>
      <c r="BY108" s="139"/>
      <c r="BZ108" s="137" t="str">
        <f>IF(COUNTIF(BZ107:CF107,"")&gt;=7,"",IF(COUNTIF(BZ107:CF107,"●")&gt;=2,"OK","OUT"))</f>
        <v/>
      </c>
      <c r="CA108" s="138"/>
      <c r="CB108" s="138"/>
      <c r="CC108" s="138"/>
      <c r="CD108" s="138"/>
      <c r="CE108" s="138"/>
      <c r="CF108" s="139"/>
      <c r="CG108" s="137" t="str">
        <f>IF(COUNTIF(CG107:CM107,"")&gt;=7,"",IF(COUNTIF(CG107:CM107,"●")&gt;=2,"OK","OUT"))</f>
        <v/>
      </c>
      <c r="CH108" s="138"/>
      <c r="CI108" s="138"/>
      <c r="CJ108" s="138"/>
      <c r="CK108" s="138"/>
      <c r="CL108" s="138"/>
      <c r="CM108" s="139"/>
      <c r="CN108" s="101"/>
      <c r="CO108" s="83"/>
      <c r="CP108" s="79"/>
      <c r="CR108" s="143"/>
      <c r="CS108" s="80" t="s">
        <v>26</v>
      </c>
      <c r="CT108" s="81" t="str">
        <f>IF(COUNTIF(BC108:CN108,"OUT")&gt;=1,"OUT","OK")</f>
        <v>OK</v>
      </c>
      <c r="CU108" s="82"/>
      <c r="CV108" s="34"/>
      <c r="CX108" s="77" t="s">
        <v>25</v>
      </c>
      <c r="CY108" s="137"/>
      <c r="CZ108" s="139"/>
      <c r="DA108" s="137" t="str">
        <f>IF(COUNTIF(DA107:DG107,"")&gt;=7,"",IF(COUNTIF(DA107:DG107,"●")&gt;=2,"OK","OUT"))</f>
        <v>OUT</v>
      </c>
      <c r="DB108" s="138"/>
      <c r="DC108" s="138"/>
      <c r="DD108" s="138"/>
      <c r="DE108" s="138"/>
      <c r="DF108" s="138"/>
      <c r="DG108" s="139"/>
      <c r="DH108" s="137" t="str">
        <f>IF(COUNTIF(DH107:DN107,"")&gt;=7,"",IF(COUNTIF(DH107:DN107,"●")&gt;=2,"OK","OUT"))</f>
        <v>OUT</v>
      </c>
      <c r="DI108" s="138"/>
      <c r="DJ108" s="138"/>
      <c r="DK108" s="138"/>
      <c r="DL108" s="138"/>
      <c r="DM108" s="138"/>
      <c r="DN108" s="139"/>
      <c r="DO108" s="137" t="str">
        <f>IF(COUNTIF(DO107:DU107,"")&gt;=7,"",IF(COUNTIF(DO107:DU107,"●")&gt;=2,"OK","OUT"))</f>
        <v>OUT</v>
      </c>
      <c r="DP108" s="138"/>
      <c r="DQ108" s="138"/>
      <c r="DR108" s="138"/>
      <c r="DS108" s="138"/>
      <c r="DT108" s="138"/>
      <c r="DU108" s="139"/>
      <c r="DV108" s="137" t="str">
        <f>IF(COUNTIF(DV107:EB107,"")&gt;=7,"",IF(COUNTIF(DV107:EB107,"●")&gt;=2,"OK","OUT"))</f>
        <v>OUT</v>
      </c>
      <c r="DW108" s="138"/>
      <c r="DX108" s="138"/>
      <c r="DY108" s="138"/>
      <c r="DZ108" s="138"/>
      <c r="EA108" s="138"/>
      <c r="EB108" s="139"/>
      <c r="EC108" s="137" t="str">
        <f>IF(COUNTIF(EC107:EI107,"")&gt;=7,"",IF(COUNTIF(EC107:EI107,"●")&gt;=2,"OK","OUT"))</f>
        <v>OUT</v>
      </c>
      <c r="ED108" s="138"/>
      <c r="EE108" s="138"/>
      <c r="EF108" s="138"/>
      <c r="EG108" s="138"/>
      <c r="EH108" s="138"/>
      <c r="EI108" s="139"/>
      <c r="EJ108" s="101"/>
      <c r="EK108" s="83"/>
      <c r="EL108" s="79"/>
      <c r="EN108" s="143"/>
      <c r="EO108" s="80" t="s">
        <v>26</v>
      </c>
      <c r="EP108" s="81" t="str">
        <f>IF(COUNTIF(CY108:EJ108,"OUT")&gt;=1,"OUT","OK")</f>
        <v>OUT</v>
      </c>
      <c r="EQ108" s="82"/>
      <c r="ER108" s="68"/>
      <c r="ES108" s="68"/>
      <c r="ET108" s="68"/>
      <c r="EU108" s="68"/>
      <c r="EV108" s="68"/>
      <c r="EW108" s="68"/>
    </row>
    <row r="109" spans="1:153" ht="14.25" customHeight="1" thickBot="1">
      <c r="A109" s="34" t="str">
        <f t="shared" si="139"/>
        <v>対象期間</v>
      </c>
      <c r="AX109" s="1"/>
      <c r="AY109" s="1"/>
      <c r="AZ109" s="1"/>
      <c r="CV109" s="34" t="str">
        <f t="shared" si="140"/>
        <v>対象期間</v>
      </c>
      <c r="ER109" s="1"/>
      <c r="ES109" s="1"/>
      <c r="ET109" s="1"/>
      <c r="EU109" s="1"/>
      <c r="EV109" s="1"/>
      <c r="EW109" s="1"/>
    </row>
    <row r="110" spans="1:153" ht="13.5" customHeight="1">
      <c r="A110" s="34" t="str">
        <f t="shared" ref="A110:A117" si="150">IF($AU$110="","","対象期間")</f>
        <v>対象期間</v>
      </c>
      <c r="C110" s="36" t="s">
        <v>13</v>
      </c>
      <c r="D110" s="145">
        <f>D102+MONTH(1)</f>
        <v>4</v>
      </c>
      <c r="E110" s="146"/>
      <c r="F110" s="146"/>
      <c r="G110" s="146"/>
      <c r="H110" s="146"/>
      <c r="I110" s="146"/>
      <c r="J110" s="146"/>
      <c r="K110" s="146"/>
      <c r="L110" s="146"/>
      <c r="M110" s="146"/>
      <c r="N110" s="146"/>
      <c r="O110" s="146"/>
      <c r="P110" s="146"/>
      <c r="Q110" s="146"/>
      <c r="R110" s="146"/>
      <c r="S110" s="146"/>
      <c r="T110" s="146"/>
      <c r="U110" s="146"/>
      <c r="V110" s="146"/>
      <c r="W110" s="146"/>
      <c r="X110" s="146"/>
      <c r="Y110" s="146"/>
      <c r="Z110" s="146"/>
      <c r="AA110" s="146"/>
      <c r="AB110" s="146"/>
      <c r="AC110" s="146"/>
      <c r="AD110" s="146"/>
      <c r="AE110" s="146"/>
      <c r="AF110" s="146"/>
      <c r="AG110" s="146"/>
      <c r="AH110" s="147">
        <f>D110+1</f>
        <v>5</v>
      </c>
      <c r="AI110" s="148"/>
      <c r="AJ110" s="148"/>
      <c r="AK110" s="148"/>
      <c r="AL110" s="148"/>
      <c r="AM110" s="148"/>
      <c r="AN110" s="148"/>
      <c r="AO110" s="149"/>
      <c r="AP110" s="150" t="s">
        <v>14</v>
      </c>
      <c r="AQ110" s="153" t="s">
        <v>15</v>
      </c>
      <c r="AS110" s="144" t="s">
        <v>16</v>
      </c>
      <c r="AT110" s="37" t="s">
        <v>17</v>
      </c>
      <c r="AU110" s="38">
        <f>IF(IF(MONTH([1]入力表!$E$6)=12,YEAR([1]入力表!$E$6)+1&amp;"01",YEAR([1]入力表!$E$6)&amp;TEXT(MONTH([1]入力表!$E$6)+1,"00"))&gt;YEAR($D110)&amp;TEXT(MONTH($D110),"00"),COUNTIF(D114:AH114,"")+COUNTIF(D114:AH114,"○"),"")</f>
        <v>31</v>
      </c>
      <c r="AX110" s="1"/>
      <c r="AY110" s="1"/>
      <c r="AZ110" s="1"/>
      <c r="BB110" s="36" t="s">
        <v>13</v>
      </c>
      <c r="BC110" s="145">
        <f>BC102+MONTH(1)</f>
        <v>4</v>
      </c>
      <c r="BD110" s="146"/>
      <c r="BE110" s="146"/>
      <c r="BF110" s="146"/>
      <c r="BG110" s="146"/>
      <c r="BH110" s="146"/>
      <c r="BI110" s="146"/>
      <c r="BJ110" s="146"/>
      <c r="BK110" s="146"/>
      <c r="BL110" s="146"/>
      <c r="BM110" s="146"/>
      <c r="BN110" s="146"/>
      <c r="BO110" s="146"/>
      <c r="BP110" s="146"/>
      <c r="BQ110" s="146"/>
      <c r="BR110" s="146"/>
      <c r="BS110" s="146"/>
      <c r="BT110" s="146"/>
      <c r="BU110" s="146"/>
      <c r="BV110" s="146"/>
      <c r="BW110" s="146"/>
      <c r="BX110" s="146"/>
      <c r="BY110" s="146"/>
      <c r="BZ110" s="146"/>
      <c r="CA110" s="146"/>
      <c r="CB110" s="146"/>
      <c r="CC110" s="146"/>
      <c r="CD110" s="146"/>
      <c r="CE110" s="146"/>
      <c r="CF110" s="146"/>
      <c r="CG110" s="147">
        <f>BC110+1</f>
        <v>5</v>
      </c>
      <c r="CH110" s="148"/>
      <c r="CI110" s="148"/>
      <c r="CJ110" s="148"/>
      <c r="CK110" s="148"/>
      <c r="CL110" s="148"/>
      <c r="CM110" s="148"/>
      <c r="CN110" s="149"/>
      <c r="CO110" s="150" t="s">
        <v>14</v>
      </c>
      <c r="CP110" s="153" t="s">
        <v>15</v>
      </c>
      <c r="CR110" s="144" t="s">
        <v>16</v>
      </c>
      <c r="CS110" s="37" t="s">
        <v>17</v>
      </c>
      <c r="CT110" s="38">
        <f>IF(IF(MONTH([1]入力表!$E$6)=12,YEAR([1]入力表!$E$6)+1&amp;"01",YEAR([1]入力表!$E$6)&amp;TEXT(MONTH([1]入力表!$E$6)+1,"00"))&gt;YEAR($D110)&amp;TEXT(MONTH($D110),"00"),COUNTIF(BC114:CG114,"")+COUNTIF(BC114:CG114,"○"),"")</f>
        <v>31</v>
      </c>
      <c r="CV110" s="34" t="str">
        <f t="shared" ref="CV110:CV117" si="151">IF($AU$110="","","対象期間")</f>
        <v>対象期間</v>
      </c>
      <c r="CX110" s="36" t="s">
        <v>13</v>
      </c>
      <c r="CY110" s="145">
        <f>CY102+MONTH(1)</f>
        <v>4</v>
      </c>
      <c r="CZ110" s="146"/>
      <c r="DA110" s="146"/>
      <c r="DB110" s="146"/>
      <c r="DC110" s="146"/>
      <c r="DD110" s="146"/>
      <c r="DE110" s="146"/>
      <c r="DF110" s="146"/>
      <c r="DG110" s="146"/>
      <c r="DH110" s="146"/>
      <c r="DI110" s="146"/>
      <c r="DJ110" s="146"/>
      <c r="DK110" s="146"/>
      <c r="DL110" s="146"/>
      <c r="DM110" s="146"/>
      <c r="DN110" s="146"/>
      <c r="DO110" s="146"/>
      <c r="DP110" s="146"/>
      <c r="DQ110" s="146"/>
      <c r="DR110" s="146"/>
      <c r="DS110" s="146"/>
      <c r="DT110" s="146"/>
      <c r="DU110" s="146"/>
      <c r="DV110" s="146"/>
      <c r="DW110" s="146"/>
      <c r="DX110" s="146"/>
      <c r="DY110" s="146"/>
      <c r="DZ110" s="146"/>
      <c r="EA110" s="146"/>
      <c r="EB110" s="146"/>
      <c r="EC110" s="147">
        <f>CY110+1</f>
        <v>5</v>
      </c>
      <c r="ED110" s="148"/>
      <c r="EE110" s="148"/>
      <c r="EF110" s="148"/>
      <c r="EG110" s="148"/>
      <c r="EH110" s="148"/>
      <c r="EI110" s="148"/>
      <c r="EJ110" s="149"/>
      <c r="EK110" s="150" t="s">
        <v>14</v>
      </c>
      <c r="EL110" s="153" t="s">
        <v>15</v>
      </c>
      <c r="EN110" s="144" t="s">
        <v>16</v>
      </c>
      <c r="EO110" s="37" t="s">
        <v>17</v>
      </c>
      <c r="EP110" s="38">
        <f>IF(IF(MONTH([1]入力表!$E$6)=12,YEAR([1]入力表!$E$6)+1&amp;"01",YEAR([1]入力表!$E$6)&amp;TEXT(MONTH([1]入力表!$E$6)+1,"00"))&gt;YEAR($D110)&amp;TEXT(MONTH($D110),"00"),COUNTIF(CY114:EC114,"")+COUNTIF(CY114:EC114,"○"),"")</f>
        <v>31</v>
      </c>
      <c r="ER110" s="1"/>
      <c r="ES110" s="1"/>
      <c r="ET110" s="1"/>
      <c r="EU110" s="1"/>
      <c r="EV110" s="1"/>
      <c r="EW110" s="1"/>
    </row>
    <row r="111" spans="1:153" ht="19.5" thickBot="1">
      <c r="A111" s="34" t="str">
        <f t="shared" si="150"/>
        <v>対象期間</v>
      </c>
      <c r="C111" s="39" t="s">
        <v>18</v>
      </c>
      <c r="D111" s="40">
        <f>DATE($M$7,D110,1)</f>
        <v>45748</v>
      </c>
      <c r="E111" s="40">
        <f>D111+1</f>
        <v>45749</v>
      </c>
      <c r="F111" s="40">
        <f t="shared" ref="F111:AO111" si="152">E111+1</f>
        <v>45750</v>
      </c>
      <c r="G111" s="41">
        <f t="shared" si="152"/>
        <v>45751</v>
      </c>
      <c r="H111" s="41">
        <f t="shared" si="152"/>
        <v>45752</v>
      </c>
      <c r="I111" s="41">
        <f t="shared" si="152"/>
        <v>45753</v>
      </c>
      <c r="J111" s="41">
        <f t="shared" si="152"/>
        <v>45754</v>
      </c>
      <c r="K111" s="41">
        <f t="shared" si="152"/>
        <v>45755</v>
      </c>
      <c r="L111" s="41">
        <f t="shared" si="152"/>
        <v>45756</v>
      </c>
      <c r="M111" s="41">
        <f t="shared" si="152"/>
        <v>45757</v>
      </c>
      <c r="N111" s="41">
        <f t="shared" si="152"/>
        <v>45758</v>
      </c>
      <c r="O111" s="41">
        <f t="shared" si="152"/>
        <v>45759</v>
      </c>
      <c r="P111" s="41">
        <f t="shared" si="152"/>
        <v>45760</v>
      </c>
      <c r="Q111" s="41">
        <f t="shared" si="152"/>
        <v>45761</v>
      </c>
      <c r="R111" s="41">
        <f t="shared" si="152"/>
        <v>45762</v>
      </c>
      <c r="S111" s="41">
        <f t="shared" si="152"/>
        <v>45763</v>
      </c>
      <c r="T111" s="41">
        <f t="shared" si="152"/>
        <v>45764</v>
      </c>
      <c r="U111" s="41">
        <f t="shared" si="152"/>
        <v>45765</v>
      </c>
      <c r="V111" s="41">
        <f t="shared" si="152"/>
        <v>45766</v>
      </c>
      <c r="W111" s="41">
        <f t="shared" si="152"/>
        <v>45767</v>
      </c>
      <c r="X111" s="41">
        <f t="shared" si="152"/>
        <v>45768</v>
      </c>
      <c r="Y111" s="41">
        <f t="shared" si="152"/>
        <v>45769</v>
      </c>
      <c r="Z111" s="41">
        <f t="shared" si="152"/>
        <v>45770</v>
      </c>
      <c r="AA111" s="41">
        <f t="shared" si="152"/>
        <v>45771</v>
      </c>
      <c r="AB111" s="41">
        <f t="shared" si="152"/>
        <v>45772</v>
      </c>
      <c r="AC111" s="41">
        <f t="shared" si="152"/>
        <v>45773</v>
      </c>
      <c r="AD111" s="41">
        <f t="shared" si="152"/>
        <v>45774</v>
      </c>
      <c r="AE111" s="41">
        <f t="shared" si="152"/>
        <v>45775</v>
      </c>
      <c r="AF111" s="41">
        <f t="shared" si="152"/>
        <v>45776</v>
      </c>
      <c r="AG111" s="84">
        <f t="shared" si="152"/>
        <v>45777</v>
      </c>
      <c r="AH111" s="42">
        <f t="shared" si="152"/>
        <v>45778</v>
      </c>
      <c r="AI111" s="42">
        <f t="shared" si="152"/>
        <v>45779</v>
      </c>
      <c r="AJ111" s="42">
        <f t="shared" si="152"/>
        <v>45780</v>
      </c>
      <c r="AK111" s="42">
        <f t="shared" si="152"/>
        <v>45781</v>
      </c>
      <c r="AL111" s="42">
        <f t="shared" si="152"/>
        <v>45782</v>
      </c>
      <c r="AM111" s="42">
        <f t="shared" si="152"/>
        <v>45783</v>
      </c>
      <c r="AN111" s="42">
        <f t="shared" si="152"/>
        <v>45784</v>
      </c>
      <c r="AO111" s="42">
        <f t="shared" si="152"/>
        <v>45785</v>
      </c>
      <c r="AP111" s="151"/>
      <c r="AQ111" s="154"/>
      <c r="AS111" s="144"/>
      <c r="AT111" s="37" t="s">
        <v>19</v>
      </c>
      <c r="AU111" s="43">
        <f>IF(IF(MONTH([1]入力表!$E$6)=12,YEAR([1]入力表!$E$6)+1&amp;"01",YEAR([1]入力表!$E$6)&amp;TEXT(MONTH([1]入力表!$E$6)+1,"00"))&gt;YEAR($D110)&amp;TEXT(MONTH($D110),"00"),COUNTIF(D114:AH114,"○"),"")</f>
        <v>0</v>
      </c>
      <c r="AV111" s="44"/>
      <c r="AX111" s="1"/>
      <c r="AY111" s="1"/>
      <c r="AZ111" s="1"/>
      <c r="BB111" s="39" t="s">
        <v>18</v>
      </c>
      <c r="BC111" s="40">
        <f>DATE($M$7,BC110,1)</f>
        <v>45748</v>
      </c>
      <c r="BD111" s="40">
        <f>BC111+1</f>
        <v>45749</v>
      </c>
      <c r="BE111" s="40">
        <f t="shared" ref="BE111:CN111" si="153">BD111+1</f>
        <v>45750</v>
      </c>
      <c r="BF111" s="41">
        <f t="shared" si="153"/>
        <v>45751</v>
      </c>
      <c r="BG111" s="41">
        <f t="shared" si="153"/>
        <v>45752</v>
      </c>
      <c r="BH111" s="41">
        <f t="shared" si="153"/>
        <v>45753</v>
      </c>
      <c r="BI111" s="41">
        <f t="shared" si="153"/>
        <v>45754</v>
      </c>
      <c r="BJ111" s="41">
        <f t="shared" si="153"/>
        <v>45755</v>
      </c>
      <c r="BK111" s="41">
        <f t="shared" si="153"/>
        <v>45756</v>
      </c>
      <c r="BL111" s="41">
        <f t="shared" si="153"/>
        <v>45757</v>
      </c>
      <c r="BM111" s="41">
        <f t="shared" si="153"/>
        <v>45758</v>
      </c>
      <c r="BN111" s="41">
        <f t="shared" si="153"/>
        <v>45759</v>
      </c>
      <c r="BO111" s="41">
        <f t="shared" si="153"/>
        <v>45760</v>
      </c>
      <c r="BP111" s="41">
        <f t="shared" si="153"/>
        <v>45761</v>
      </c>
      <c r="BQ111" s="41">
        <f t="shared" si="153"/>
        <v>45762</v>
      </c>
      <c r="BR111" s="41">
        <f t="shared" si="153"/>
        <v>45763</v>
      </c>
      <c r="BS111" s="41">
        <f t="shared" si="153"/>
        <v>45764</v>
      </c>
      <c r="BT111" s="41">
        <f t="shared" si="153"/>
        <v>45765</v>
      </c>
      <c r="BU111" s="41">
        <f t="shared" si="153"/>
        <v>45766</v>
      </c>
      <c r="BV111" s="41">
        <f t="shared" si="153"/>
        <v>45767</v>
      </c>
      <c r="BW111" s="41">
        <f t="shared" si="153"/>
        <v>45768</v>
      </c>
      <c r="BX111" s="41">
        <f t="shared" si="153"/>
        <v>45769</v>
      </c>
      <c r="BY111" s="41">
        <f t="shared" si="153"/>
        <v>45770</v>
      </c>
      <c r="BZ111" s="41">
        <f t="shared" si="153"/>
        <v>45771</v>
      </c>
      <c r="CA111" s="41">
        <f t="shared" si="153"/>
        <v>45772</v>
      </c>
      <c r="CB111" s="41">
        <f t="shared" si="153"/>
        <v>45773</v>
      </c>
      <c r="CC111" s="41">
        <f t="shared" si="153"/>
        <v>45774</v>
      </c>
      <c r="CD111" s="41">
        <f t="shared" si="153"/>
        <v>45775</v>
      </c>
      <c r="CE111" s="41">
        <f t="shared" si="153"/>
        <v>45776</v>
      </c>
      <c r="CF111" s="84">
        <f t="shared" si="153"/>
        <v>45777</v>
      </c>
      <c r="CG111" s="42">
        <f t="shared" si="153"/>
        <v>45778</v>
      </c>
      <c r="CH111" s="42">
        <f t="shared" si="153"/>
        <v>45779</v>
      </c>
      <c r="CI111" s="42">
        <f t="shared" si="153"/>
        <v>45780</v>
      </c>
      <c r="CJ111" s="42">
        <f t="shared" si="153"/>
        <v>45781</v>
      </c>
      <c r="CK111" s="42">
        <f t="shared" si="153"/>
        <v>45782</v>
      </c>
      <c r="CL111" s="42">
        <f t="shared" si="153"/>
        <v>45783</v>
      </c>
      <c r="CM111" s="42">
        <f t="shared" si="153"/>
        <v>45784</v>
      </c>
      <c r="CN111" s="42">
        <f t="shared" si="153"/>
        <v>45785</v>
      </c>
      <c r="CO111" s="151"/>
      <c r="CP111" s="154"/>
      <c r="CR111" s="144"/>
      <c r="CS111" s="37" t="s">
        <v>19</v>
      </c>
      <c r="CT111" s="43">
        <f>IF(IF(MONTH([1]入力表!$E$6)=12,YEAR([1]入力表!$E$6)+1&amp;"01",YEAR([1]入力表!$E$6)&amp;TEXT(MONTH([1]入力表!$E$6)+1,"00"))&gt;YEAR($D110)&amp;TEXT(MONTH($D110),"00"),COUNTIF(BC114:CG114,"○"),"")</f>
        <v>0</v>
      </c>
      <c r="CU111" s="44"/>
      <c r="CV111" s="34" t="str">
        <f t="shared" si="151"/>
        <v>対象期間</v>
      </c>
      <c r="CX111" s="39" t="s">
        <v>18</v>
      </c>
      <c r="CY111" s="40">
        <f>DATE($M$7,CY110,1)</f>
        <v>45748</v>
      </c>
      <c r="CZ111" s="40">
        <f>CY111+1</f>
        <v>45749</v>
      </c>
      <c r="DA111" s="40">
        <f t="shared" ref="DA111:EJ111" si="154">CZ111+1</f>
        <v>45750</v>
      </c>
      <c r="DB111" s="41">
        <f t="shared" si="154"/>
        <v>45751</v>
      </c>
      <c r="DC111" s="41">
        <f t="shared" si="154"/>
        <v>45752</v>
      </c>
      <c r="DD111" s="41">
        <f t="shared" si="154"/>
        <v>45753</v>
      </c>
      <c r="DE111" s="41">
        <f t="shared" si="154"/>
        <v>45754</v>
      </c>
      <c r="DF111" s="41">
        <f t="shared" si="154"/>
        <v>45755</v>
      </c>
      <c r="DG111" s="41">
        <f t="shared" si="154"/>
        <v>45756</v>
      </c>
      <c r="DH111" s="41">
        <f t="shared" si="154"/>
        <v>45757</v>
      </c>
      <c r="DI111" s="41">
        <f t="shared" si="154"/>
        <v>45758</v>
      </c>
      <c r="DJ111" s="41">
        <f t="shared" si="154"/>
        <v>45759</v>
      </c>
      <c r="DK111" s="41">
        <f t="shared" si="154"/>
        <v>45760</v>
      </c>
      <c r="DL111" s="41">
        <f t="shared" si="154"/>
        <v>45761</v>
      </c>
      <c r="DM111" s="41">
        <f t="shared" si="154"/>
        <v>45762</v>
      </c>
      <c r="DN111" s="41">
        <f t="shared" si="154"/>
        <v>45763</v>
      </c>
      <c r="DO111" s="41">
        <f t="shared" si="154"/>
        <v>45764</v>
      </c>
      <c r="DP111" s="41">
        <f t="shared" si="154"/>
        <v>45765</v>
      </c>
      <c r="DQ111" s="41">
        <f t="shared" si="154"/>
        <v>45766</v>
      </c>
      <c r="DR111" s="41">
        <f t="shared" si="154"/>
        <v>45767</v>
      </c>
      <c r="DS111" s="41">
        <f t="shared" si="154"/>
        <v>45768</v>
      </c>
      <c r="DT111" s="41">
        <f t="shared" si="154"/>
        <v>45769</v>
      </c>
      <c r="DU111" s="41">
        <f t="shared" si="154"/>
        <v>45770</v>
      </c>
      <c r="DV111" s="41">
        <f t="shared" si="154"/>
        <v>45771</v>
      </c>
      <c r="DW111" s="41">
        <f t="shared" si="154"/>
        <v>45772</v>
      </c>
      <c r="DX111" s="41">
        <f t="shared" si="154"/>
        <v>45773</v>
      </c>
      <c r="DY111" s="41">
        <f t="shared" si="154"/>
        <v>45774</v>
      </c>
      <c r="DZ111" s="41">
        <f t="shared" si="154"/>
        <v>45775</v>
      </c>
      <c r="EA111" s="41">
        <f t="shared" si="154"/>
        <v>45776</v>
      </c>
      <c r="EB111" s="84">
        <f t="shared" si="154"/>
        <v>45777</v>
      </c>
      <c r="EC111" s="42">
        <f t="shared" si="154"/>
        <v>45778</v>
      </c>
      <c r="ED111" s="42">
        <f t="shared" si="154"/>
        <v>45779</v>
      </c>
      <c r="EE111" s="42">
        <f t="shared" si="154"/>
        <v>45780</v>
      </c>
      <c r="EF111" s="42">
        <f t="shared" si="154"/>
        <v>45781</v>
      </c>
      <c r="EG111" s="42">
        <f t="shared" si="154"/>
        <v>45782</v>
      </c>
      <c r="EH111" s="42">
        <f t="shared" si="154"/>
        <v>45783</v>
      </c>
      <c r="EI111" s="42">
        <f t="shared" si="154"/>
        <v>45784</v>
      </c>
      <c r="EJ111" s="42">
        <f t="shared" si="154"/>
        <v>45785</v>
      </c>
      <c r="EK111" s="151"/>
      <c r="EL111" s="154"/>
      <c r="EN111" s="144"/>
      <c r="EO111" s="37" t="s">
        <v>19</v>
      </c>
      <c r="EP111" s="43">
        <f>IF(IF(MONTH([1]入力表!$E$6)=12,YEAR([1]入力表!$E$6)+1&amp;"01",YEAR([1]入力表!$E$6)&amp;TEXT(MONTH([1]入力表!$E$6)+1,"00"))&gt;YEAR($D110)&amp;TEXT(MONTH($D110),"00"),COUNTIF(CY114:EC114,"○"),"")</f>
        <v>0</v>
      </c>
      <c r="EQ111" s="44"/>
      <c r="ER111" s="1"/>
      <c r="ES111" s="1"/>
      <c r="ET111" s="1"/>
      <c r="EU111" s="1"/>
      <c r="EV111" s="1"/>
      <c r="EW111" s="1"/>
    </row>
    <row r="112" spans="1:153" ht="19.5" thickBot="1">
      <c r="A112" s="34" t="str">
        <f t="shared" si="150"/>
        <v>対象期間</v>
      </c>
      <c r="C112" s="39" t="s">
        <v>20</v>
      </c>
      <c r="D112" s="46" t="str">
        <f>TEXT(WEEKDAY(+D111),"aaa")</f>
        <v>火</v>
      </c>
      <c r="E112" s="46" t="str">
        <f>TEXT(WEEKDAY(+E111),"aaa")</f>
        <v>水</v>
      </c>
      <c r="F112" s="46" t="str">
        <f t="shared" ref="F112:AE112" si="155">TEXT(WEEKDAY(+F111),"aaa")</f>
        <v>木</v>
      </c>
      <c r="G112" s="47" t="str">
        <f t="shared" si="155"/>
        <v>金</v>
      </c>
      <c r="H112" s="47" t="str">
        <f t="shared" si="155"/>
        <v>土</v>
      </c>
      <c r="I112" s="47" t="str">
        <f t="shared" si="155"/>
        <v>日</v>
      </c>
      <c r="J112" s="47" t="str">
        <f t="shared" si="155"/>
        <v>月</v>
      </c>
      <c r="K112" s="47" t="str">
        <f t="shared" si="155"/>
        <v>火</v>
      </c>
      <c r="L112" s="47" t="str">
        <f t="shared" si="155"/>
        <v>水</v>
      </c>
      <c r="M112" s="47" t="str">
        <f t="shared" si="155"/>
        <v>木</v>
      </c>
      <c r="N112" s="47" t="str">
        <f t="shared" si="155"/>
        <v>金</v>
      </c>
      <c r="O112" s="47" t="str">
        <f t="shared" si="155"/>
        <v>土</v>
      </c>
      <c r="P112" s="47" t="str">
        <f t="shared" si="155"/>
        <v>日</v>
      </c>
      <c r="Q112" s="47" t="str">
        <f t="shared" si="155"/>
        <v>月</v>
      </c>
      <c r="R112" s="47" t="str">
        <f t="shared" si="155"/>
        <v>火</v>
      </c>
      <c r="S112" s="47" t="str">
        <f t="shared" si="155"/>
        <v>水</v>
      </c>
      <c r="T112" s="47" t="str">
        <f t="shared" si="155"/>
        <v>木</v>
      </c>
      <c r="U112" s="47" t="str">
        <f t="shared" si="155"/>
        <v>金</v>
      </c>
      <c r="V112" s="47" t="str">
        <f t="shared" si="155"/>
        <v>土</v>
      </c>
      <c r="W112" s="47" t="str">
        <f t="shared" si="155"/>
        <v>日</v>
      </c>
      <c r="X112" s="47" t="str">
        <f t="shared" si="155"/>
        <v>月</v>
      </c>
      <c r="Y112" s="47" t="str">
        <f t="shared" si="155"/>
        <v>火</v>
      </c>
      <c r="Z112" s="47" t="str">
        <f t="shared" si="155"/>
        <v>水</v>
      </c>
      <c r="AA112" s="47" t="str">
        <f t="shared" si="155"/>
        <v>木</v>
      </c>
      <c r="AB112" s="47" t="str">
        <f t="shared" si="155"/>
        <v>金</v>
      </c>
      <c r="AC112" s="47" t="str">
        <f t="shared" si="155"/>
        <v>土</v>
      </c>
      <c r="AD112" s="47" t="str">
        <f t="shared" si="155"/>
        <v>日</v>
      </c>
      <c r="AE112" s="47" t="str">
        <f t="shared" si="155"/>
        <v>月</v>
      </c>
      <c r="AF112" s="47" t="str">
        <f>IF(AF111="／","／",TEXT(WEEKDAY(+AF111),"aaa"))</f>
        <v>火</v>
      </c>
      <c r="AG112" s="85" t="str">
        <f t="shared" ref="AG112:AO112" si="156">IF(AG111="／","／",TEXT(WEEKDAY(+AG111),"aaa"))</f>
        <v>水</v>
      </c>
      <c r="AH112" s="49" t="str">
        <f t="shared" si="156"/>
        <v>木</v>
      </c>
      <c r="AI112" s="49" t="str">
        <f t="shared" si="156"/>
        <v>金</v>
      </c>
      <c r="AJ112" s="49" t="str">
        <f t="shared" si="156"/>
        <v>土</v>
      </c>
      <c r="AK112" s="49" t="str">
        <f t="shared" si="156"/>
        <v>日</v>
      </c>
      <c r="AL112" s="49" t="str">
        <f t="shared" si="156"/>
        <v>月</v>
      </c>
      <c r="AM112" s="49" t="str">
        <f t="shared" si="156"/>
        <v>火</v>
      </c>
      <c r="AN112" s="49" t="str">
        <f t="shared" si="156"/>
        <v>水</v>
      </c>
      <c r="AO112" s="49" t="str">
        <f t="shared" si="156"/>
        <v>木</v>
      </c>
      <c r="AP112" s="151"/>
      <c r="AQ112" s="154"/>
      <c r="AS112" s="144"/>
      <c r="AT112" s="37" t="s">
        <v>21</v>
      </c>
      <c r="AU112" s="50">
        <f>IFERROR(+AU111/AU110,"")</f>
        <v>0</v>
      </c>
      <c r="AV112" s="51" t="str">
        <f>IF(AU112="","",IF(AU112&gt;=0.285,"4週8休以上",IF(AU112&gt;=0.25,"4週7休以上4週8休未満",IF(AU112&gt;=0.214,"4週6休以上4週7休未満",IF(0.214&gt;AU112,"4週6休未満")))))</f>
        <v>4週6休未満</v>
      </c>
      <c r="AX112" s="1"/>
      <c r="AY112" s="1"/>
      <c r="AZ112" s="1"/>
      <c r="BB112" s="39" t="s">
        <v>20</v>
      </c>
      <c r="BC112" s="46" t="str">
        <f>TEXT(WEEKDAY(+BC111),"aaa")</f>
        <v>火</v>
      </c>
      <c r="BD112" s="46" t="str">
        <f>TEXT(WEEKDAY(+BD111),"aaa")</f>
        <v>水</v>
      </c>
      <c r="BE112" s="46" t="str">
        <f t="shared" ref="BE112:CD112" si="157">TEXT(WEEKDAY(+BE111),"aaa")</f>
        <v>木</v>
      </c>
      <c r="BF112" s="47" t="str">
        <f t="shared" si="157"/>
        <v>金</v>
      </c>
      <c r="BG112" s="47" t="str">
        <f t="shared" si="157"/>
        <v>土</v>
      </c>
      <c r="BH112" s="47" t="str">
        <f t="shared" si="157"/>
        <v>日</v>
      </c>
      <c r="BI112" s="47" t="str">
        <f t="shared" si="157"/>
        <v>月</v>
      </c>
      <c r="BJ112" s="47" t="str">
        <f t="shared" si="157"/>
        <v>火</v>
      </c>
      <c r="BK112" s="47" t="str">
        <f t="shared" si="157"/>
        <v>水</v>
      </c>
      <c r="BL112" s="47" t="str">
        <f t="shared" si="157"/>
        <v>木</v>
      </c>
      <c r="BM112" s="47" t="str">
        <f t="shared" si="157"/>
        <v>金</v>
      </c>
      <c r="BN112" s="47" t="str">
        <f t="shared" si="157"/>
        <v>土</v>
      </c>
      <c r="BO112" s="47" t="str">
        <f t="shared" si="157"/>
        <v>日</v>
      </c>
      <c r="BP112" s="47" t="str">
        <f t="shared" si="157"/>
        <v>月</v>
      </c>
      <c r="BQ112" s="47" t="str">
        <f t="shared" si="157"/>
        <v>火</v>
      </c>
      <c r="BR112" s="47" t="str">
        <f t="shared" si="157"/>
        <v>水</v>
      </c>
      <c r="BS112" s="47" t="str">
        <f t="shared" si="157"/>
        <v>木</v>
      </c>
      <c r="BT112" s="47" t="str">
        <f t="shared" si="157"/>
        <v>金</v>
      </c>
      <c r="BU112" s="47" t="str">
        <f t="shared" si="157"/>
        <v>土</v>
      </c>
      <c r="BV112" s="47" t="str">
        <f t="shared" si="157"/>
        <v>日</v>
      </c>
      <c r="BW112" s="47" t="str">
        <f t="shared" si="157"/>
        <v>月</v>
      </c>
      <c r="BX112" s="47" t="str">
        <f t="shared" si="157"/>
        <v>火</v>
      </c>
      <c r="BY112" s="47" t="str">
        <f t="shared" si="157"/>
        <v>水</v>
      </c>
      <c r="BZ112" s="47" t="str">
        <f t="shared" si="157"/>
        <v>木</v>
      </c>
      <c r="CA112" s="47" t="str">
        <f t="shared" si="157"/>
        <v>金</v>
      </c>
      <c r="CB112" s="47" t="str">
        <f t="shared" si="157"/>
        <v>土</v>
      </c>
      <c r="CC112" s="47" t="str">
        <f t="shared" si="157"/>
        <v>日</v>
      </c>
      <c r="CD112" s="47" t="str">
        <f t="shared" si="157"/>
        <v>月</v>
      </c>
      <c r="CE112" s="47" t="str">
        <f>IF(CE111="／","／",TEXT(WEEKDAY(+CE111),"aaa"))</f>
        <v>火</v>
      </c>
      <c r="CF112" s="85" t="str">
        <f t="shared" ref="CF112:CN112" si="158">IF(CF111="／","／",TEXT(WEEKDAY(+CF111),"aaa"))</f>
        <v>水</v>
      </c>
      <c r="CG112" s="49" t="str">
        <f t="shared" si="158"/>
        <v>木</v>
      </c>
      <c r="CH112" s="49" t="str">
        <f t="shared" si="158"/>
        <v>金</v>
      </c>
      <c r="CI112" s="49" t="str">
        <f t="shared" si="158"/>
        <v>土</v>
      </c>
      <c r="CJ112" s="49" t="str">
        <f t="shared" si="158"/>
        <v>日</v>
      </c>
      <c r="CK112" s="49" t="str">
        <f t="shared" si="158"/>
        <v>月</v>
      </c>
      <c r="CL112" s="49" t="str">
        <f t="shared" si="158"/>
        <v>火</v>
      </c>
      <c r="CM112" s="49" t="str">
        <f t="shared" si="158"/>
        <v>水</v>
      </c>
      <c r="CN112" s="49" t="str">
        <f t="shared" si="158"/>
        <v>木</v>
      </c>
      <c r="CO112" s="151"/>
      <c r="CP112" s="154"/>
      <c r="CR112" s="144"/>
      <c r="CS112" s="37" t="s">
        <v>21</v>
      </c>
      <c r="CT112" s="50">
        <f>IFERROR(+CT111/CT110,"")</f>
        <v>0</v>
      </c>
      <c r="CU112" s="51" t="str">
        <f>IF(CT112="","",IF(CT112&gt;=0.285,"4週8休以上",IF(CT112&gt;=0.25,"4週7休以上4週8休未満",IF(CT112&gt;=0.214,"4週6休以上4週7休未満",IF(0.214&gt;CT112,"4週6休未満")))))</f>
        <v>4週6休未満</v>
      </c>
      <c r="CV112" s="34" t="str">
        <f t="shared" si="151"/>
        <v>対象期間</v>
      </c>
      <c r="CX112" s="39" t="s">
        <v>20</v>
      </c>
      <c r="CY112" s="46" t="str">
        <f>TEXT(WEEKDAY(+CY111),"aaa")</f>
        <v>火</v>
      </c>
      <c r="CZ112" s="46" t="str">
        <f>TEXT(WEEKDAY(+CZ111),"aaa")</f>
        <v>水</v>
      </c>
      <c r="DA112" s="46" t="str">
        <f t="shared" ref="DA112:DZ112" si="159">TEXT(WEEKDAY(+DA111),"aaa")</f>
        <v>木</v>
      </c>
      <c r="DB112" s="47" t="str">
        <f t="shared" si="159"/>
        <v>金</v>
      </c>
      <c r="DC112" s="47" t="str">
        <f t="shared" si="159"/>
        <v>土</v>
      </c>
      <c r="DD112" s="47" t="str">
        <f t="shared" si="159"/>
        <v>日</v>
      </c>
      <c r="DE112" s="47" t="str">
        <f t="shared" si="159"/>
        <v>月</v>
      </c>
      <c r="DF112" s="47" t="str">
        <f t="shared" si="159"/>
        <v>火</v>
      </c>
      <c r="DG112" s="47" t="str">
        <f t="shared" si="159"/>
        <v>水</v>
      </c>
      <c r="DH112" s="47" t="str">
        <f t="shared" si="159"/>
        <v>木</v>
      </c>
      <c r="DI112" s="47" t="str">
        <f t="shared" si="159"/>
        <v>金</v>
      </c>
      <c r="DJ112" s="47" t="str">
        <f t="shared" si="159"/>
        <v>土</v>
      </c>
      <c r="DK112" s="47" t="str">
        <f t="shared" si="159"/>
        <v>日</v>
      </c>
      <c r="DL112" s="47" t="str">
        <f t="shared" si="159"/>
        <v>月</v>
      </c>
      <c r="DM112" s="47" t="str">
        <f t="shared" si="159"/>
        <v>火</v>
      </c>
      <c r="DN112" s="47" t="str">
        <f t="shared" si="159"/>
        <v>水</v>
      </c>
      <c r="DO112" s="47" t="str">
        <f t="shared" si="159"/>
        <v>木</v>
      </c>
      <c r="DP112" s="47" t="str">
        <f t="shared" si="159"/>
        <v>金</v>
      </c>
      <c r="DQ112" s="47" t="str">
        <f t="shared" si="159"/>
        <v>土</v>
      </c>
      <c r="DR112" s="47" t="str">
        <f t="shared" si="159"/>
        <v>日</v>
      </c>
      <c r="DS112" s="47" t="str">
        <f t="shared" si="159"/>
        <v>月</v>
      </c>
      <c r="DT112" s="47" t="str">
        <f t="shared" si="159"/>
        <v>火</v>
      </c>
      <c r="DU112" s="47" t="str">
        <f t="shared" si="159"/>
        <v>水</v>
      </c>
      <c r="DV112" s="47" t="str">
        <f t="shared" si="159"/>
        <v>木</v>
      </c>
      <c r="DW112" s="47" t="str">
        <f t="shared" si="159"/>
        <v>金</v>
      </c>
      <c r="DX112" s="47" t="str">
        <f t="shared" si="159"/>
        <v>土</v>
      </c>
      <c r="DY112" s="47" t="str">
        <f t="shared" si="159"/>
        <v>日</v>
      </c>
      <c r="DZ112" s="47" t="str">
        <f t="shared" si="159"/>
        <v>月</v>
      </c>
      <c r="EA112" s="47" t="str">
        <f>IF(EA111="／","／",TEXT(WEEKDAY(+EA111),"aaa"))</f>
        <v>火</v>
      </c>
      <c r="EB112" s="85" t="str">
        <f t="shared" ref="EB112:EJ112" si="160">IF(EB111="／","／",TEXT(WEEKDAY(+EB111),"aaa"))</f>
        <v>水</v>
      </c>
      <c r="EC112" s="49" t="str">
        <f t="shared" si="160"/>
        <v>木</v>
      </c>
      <c r="ED112" s="49" t="str">
        <f t="shared" si="160"/>
        <v>金</v>
      </c>
      <c r="EE112" s="49" t="str">
        <f t="shared" si="160"/>
        <v>土</v>
      </c>
      <c r="EF112" s="49" t="str">
        <f t="shared" si="160"/>
        <v>日</v>
      </c>
      <c r="EG112" s="49" t="str">
        <f t="shared" si="160"/>
        <v>月</v>
      </c>
      <c r="EH112" s="49" t="str">
        <f t="shared" si="160"/>
        <v>火</v>
      </c>
      <c r="EI112" s="49" t="str">
        <f t="shared" si="160"/>
        <v>水</v>
      </c>
      <c r="EJ112" s="49" t="str">
        <f t="shared" si="160"/>
        <v>木</v>
      </c>
      <c r="EK112" s="151"/>
      <c r="EL112" s="154"/>
      <c r="EN112" s="144"/>
      <c r="EO112" s="37" t="s">
        <v>21</v>
      </c>
      <c r="EP112" s="50">
        <f>IFERROR(+EP111/EP110,"")</f>
        <v>0</v>
      </c>
      <c r="EQ112" s="51" t="str">
        <f>IF(EP112="","",IF(EP112&gt;=0.285,"4週8休以上",IF(EP112&gt;=0.25,"4週7休以上4週8休未満",IF(EP112&gt;=0.214,"4週6休以上4週7休未満",IF(0.214&gt;EP112,"4週6休未満")))))</f>
        <v>4週6休未満</v>
      </c>
      <c r="ER112" s="1"/>
      <c r="ES112" s="1"/>
      <c r="ET112" s="1"/>
      <c r="EU112" s="1"/>
      <c r="EV112" s="1"/>
      <c r="EW112" s="1"/>
    </row>
    <row r="113" spans="1:153" s="53" customFormat="1" ht="60" customHeight="1">
      <c r="A113" s="34" t="str">
        <f t="shared" si="150"/>
        <v>対象期間</v>
      </c>
      <c r="C113" s="54" t="s">
        <v>22</v>
      </c>
      <c r="D113" s="56"/>
      <c r="E113" s="56"/>
      <c r="F113" s="56"/>
      <c r="G113" s="56"/>
      <c r="H113" s="56"/>
      <c r="I113" s="56"/>
      <c r="J113" s="56"/>
      <c r="K113" s="56"/>
      <c r="L113" s="57"/>
      <c r="M113" s="56"/>
      <c r="N113" s="56"/>
      <c r="O113" s="58"/>
      <c r="P113" s="56"/>
      <c r="Q113" s="56"/>
      <c r="R113" s="56"/>
      <c r="S113" s="56"/>
      <c r="T113" s="56"/>
      <c r="U113" s="56"/>
      <c r="V113" s="56"/>
      <c r="W113" s="56"/>
      <c r="X113" s="56"/>
      <c r="Y113" s="56"/>
      <c r="Z113" s="56"/>
      <c r="AA113" s="56"/>
      <c r="AB113" s="56"/>
      <c r="AC113" s="56"/>
      <c r="AD113" s="58"/>
      <c r="AE113" s="56"/>
      <c r="AF113" s="56"/>
      <c r="AG113" s="86"/>
      <c r="AH113" s="59"/>
      <c r="AI113" s="60"/>
      <c r="AJ113" s="60"/>
      <c r="AK113" s="60"/>
      <c r="AL113" s="60"/>
      <c r="AM113" s="60"/>
      <c r="AN113" s="60"/>
      <c r="AO113" s="60"/>
      <c r="AP113" s="152"/>
      <c r="AQ113" s="155"/>
      <c r="AS113" s="141" t="s">
        <v>23</v>
      </c>
      <c r="AT113" s="87" t="s">
        <v>17</v>
      </c>
      <c r="AU113" s="62">
        <f>IF(IF(MONTH([1]入力表!$E$6)=12,YEAR([1]入力表!$E$6)+1&amp;"01",YEAR([1]入力表!$E$6)&amp;TEXT(MONTH([1]入力表!$E$6)+1,"00"))&gt;YEAR($D110)&amp;TEXT(MONTH($D110),"00"),COUNTIF(D115:AH115,"")+COUNTIF(D115:AH115,"●"),"")</f>
        <v>31</v>
      </c>
      <c r="AV113" s="63"/>
      <c r="AX113" s="64"/>
      <c r="AY113" s="64"/>
      <c r="AZ113" s="64"/>
      <c r="BB113" s="54" t="s">
        <v>22</v>
      </c>
      <c r="BC113" s="56"/>
      <c r="BD113" s="56"/>
      <c r="BE113" s="56"/>
      <c r="BF113" s="56"/>
      <c r="BG113" s="56"/>
      <c r="BH113" s="56"/>
      <c r="BI113" s="56"/>
      <c r="BJ113" s="56"/>
      <c r="BK113" s="57"/>
      <c r="BL113" s="56"/>
      <c r="BM113" s="56"/>
      <c r="BN113" s="58"/>
      <c r="BO113" s="56"/>
      <c r="BP113" s="56"/>
      <c r="BQ113" s="56"/>
      <c r="BR113" s="56"/>
      <c r="BS113" s="56"/>
      <c r="BT113" s="56"/>
      <c r="BU113" s="56"/>
      <c r="BV113" s="56"/>
      <c r="BW113" s="56"/>
      <c r="BX113" s="56"/>
      <c r="BY113" s="56"/>
      <c r="BZ113" s="56"/>
      <c r="CA113" s="56"/>
      <c r="CB113" s="56"/>
      <c r="CC113" s="58"/>
      <c r="CD113" s="56"/>
      <c r="CE113" s="56"/>
      <c r="CF113" s="86"/>
      <c r="CG113" s="59"/>
      <c r="CH113" s="60"/>
      <c r="CI113" s="60"/>
      <c r="CJ113" s="60"/>
      <c r="CK113" s="60"/>
      <c r="CL113" s="60"/>
      <c r="CM113" s="60"/>
      <c r="CN113" s="60"/>
      <c r="CO113" s="152"/>
      <c r="CP113" s="155"/>
      <c r="CR113" s="141" t="s">
        <v>23</v>
      </c>
      <c r="CS113" s="87" t="s">
        <v>17</v>
      </c>
      <c r="CT113" s="62">
        <f>IF(IF(MONTH([1]入力表!$E$6)=12,YEAR([1]入力表!$E$6)+1&amp;"01",YEAR([1]入力表!$E$6)&amp;TEXT(MONTH([1]入力表!$E$6)+1,"00"))&gt;YEAR($D110)&amp;TEXT(MONTH($D110),"00"),COUNTIF(BC115:CG115,"")+COUNTIF(BC115:CG115,"●"),"")</f>
        <v>31</v>
      </c>
      <c r="CU113" s="63"/>
      <c r="CV113" s="34" t="str">
        <f t="shared" si="151"/>
        <v>対象期間</v>
      </c>
      <c r="CX113" s="54" t="s">
        <v>22</v>
      </c>
      <c r="CY113" s="56"/>
      <c r="CZ113" s="56"/>
      <c r="DA113" s="56"/>
      <c r="DB113" s="56"/>
      <c r="DC113" s="56"/>
      <c r="DD113" s="56"/>
      <c r="DE113" s="56"/>
      <c r="DF113" s="56"/>
      <c r="DG113" s="57"/>
      <c r="DH113" s="56"/>
      <c r="DI113" s="56"/>
      <c r="DJ113" s="58"/>
      <c r="DK113" s="56"/>
      <c r="DL113" s="56"/>
      <c r="DM113" s="56"/>
      <c r="DN113" s="56"/>
      <c r="DO113" s="56"/>
      <c r="DP113" s="56"/>
      <c r="DQ113" s="56"/>
      <c r="DR113" s="56"/>
      <c r="DS113" s="56"/>
      <c r="DT113" s="56"/>
      <c r="DU113" s="56"/>
      <c r="DV113" s="56"/>
      <c r="DW113" s="56"/>
      <c r="DX113" s="56"/>
      <c r="DY113" s="58"/>
      <c r="DZ113" s="56"/>
      <c r="EA113" s="56"/>
      <c r="EB113" s="86"/>
      <c r="EC113" s="59"/>
      <c r="ED113" s="60"/>
      <c r="EE113" s="60"/>
      <c r="EF113" s="60"/>
      <c r="EG113" s="60"/>
      <c r="EH113" s="60"/>
      <c r="EI113" s="60"/>
      <c r="EJ113" s="60"/>
      <c r="EK113" s="152"/>
      <c r="EL113" s="155"/>
      <c r="EN113" s="141" t="s">
        <v>23</v>
      </c>
      <c r="EO113" s="87" t="s">
        <v>17</v>
      </c>
      <c r="EP113" s="62">
        <f>IF(IF(MONTH([1]入力表!$E$6)=12,YEAR([1]入力表!$E$6)+1&amp;"01",YEAR([1]入力表!$E$6)&amp;TEXT(MONTH([1]入力表!$E$6)+1,"00"))&gt;YEAR($D110)&amp;TEXT(MONTH($D110),"00"),COUNTIF(CY115:EC115,"")+COUNTIF(CY115:EC115,"●"),"")</f>
        <v>31</v>
      </c>
      <c r="EQ113" s="63"/>
      <c r="ER113" s="64"/>
      <c r="ES113" s="64"/>
      <c r="ET113" s="64"/>
      <c r="EU113" s="64"/>
      <c r="EV113" s="64"/>
      <c r="EW113" s="64"/>
    </row>
    <row r="114" spans="1:153" s="28" customFormat="1" ht="19.5" thickBot="1">
      <c r="A114" s="34" t="str">
        <f t="shared" si="150"/>
        <v>対象期間</v>
      </c>
      <c r="C114" s="39" t="s">
        <v>16</v>
      </c>
      <c r="D114" s="47"/>
      <c r="E114" s="47"/>
      <c r="F114" s="47"/>
      <c r="G114" s="47"/>
      <c r="H114" s="47"/>
      <c r="I114" s="47"/>
      <c r="J114" s="47"/>
      <c r="K114" s="47"/>
      <c r="L114" s="47"/>
      <c r="M114" s="47"/>
      <c r="N114" s="47"/>
      <c r="O114" s="47"/>
      <c r="P114" s="47"/>
      <c r="Q114" s="47"/>
      <c r="R114" s="47"/>
      <c r="S114" s="47"/>
      <c r="T114" s="47"/>
      <c r="U114" s="47"/>
      <c r="V114" s="47"/>
      <c r="W114" s="47"/>
      <c r="X114" s="47"/>
      <c r="Y114" s="47"/>
      <c r="Z114" s="47"/>
      <c r="AA114" s="47"/>
      <c r="AB114" s="47"/>
      <c r="AC114" s="47"/>
      <c r="AD114" s="47"/>
      <c r="AE114" s="47"/>
      <c r="AF114" s="47"/>
      <c r="AG114" s="85"/>
      <c r="AH114" s="48"/>
      <c r="AI114" s="49"/>
      <c r="AJ114" s="49"/>
      <c r="AK114" s="49"/>
      <c r="AL114" s="49"/>
      <c r="AM114" s="49"/>
      <c r="AN114" s="49"/>
      <c r="AO114" s="49"/>
      <c r="AP114" s="69">
        <f>COUNTIF(D114:AG114,"○")</f>
        <v>0</v>
      </c>
      <c r="AQ114" s="66">
        <f>+AP114</f>
        <v>0</v>
      </c>
      <c r="AS114" s="142"/>
      <c r="AT114" s="37" t="s">
        <v>19</v>
      </c>
      <c r="AU114" s="43">
        <f>IF(IF(MONTH([1]入力表!$E$6)=12,YEAR([1]入力表!$E$6)+1&amp;"01",YEAR([1]入力表!$E$6)&amp;TEXT(MONTH([1]入力表!$E$6)+1,"00"))&gt;YEAR($D110)&amp;TEXT(MONTH($D110),"00"),COUNTIF(D115:AH115,"●"),"")</f>
        <v>0</v>
      </c>
      <c r="AX114" s="68"/>
      <c r="AY114" s="68"/>
      <c r="AZ114" s="68"/>
      <c r="BB114" s="39" t="s">
        <v>16</v>
      </c>
      <c r="BC114" s="47"/>
      <c r="BD114" s="47"/>
      <c r="BE114" s="47"/>
      <c r="BF114" s="47"/>
      <c r="BG114" s="47"/>
      <c r="BH114" s="47"/>
      <c r="BI114" s="47"/>
      <c r="BJ114" s="47"/>
      <c r="BK114" s="47"/>
      <c r="BL114" s="47"/>
      <c r="BM114" s="47"/>
      <c r="BN114" s="47"/>
      <c r="BO114" s="47"/>
      <c r="BP114" s="47"/>
      <c r="BQ114" s="47"/>
      <c r="BR114" s="47"/>
      <c r="BS114" s="47"/>
      <c r="BT114" s="47"/>
      <c r="BU114" s="47"/>
      <c r="BV114" s="47"/>
      <c r="BW114" s="47"/>
      <c r="BX114" s="47"/>
      <c r="BY114" s="47"/>
      <c r="BZ114" s="47"/>
      <c r="CA114" s="47"/>
      <c r="CB114" s="47"/>
      <c r="CC114" s="47"/>
      <c r="CD114" s="47"/>
      <c r="CE114" s="47"/>
      <c r="CF114" s="85"/>
      <c r="CG114" s="48"/>
      <c r="CH114" s="49"/>
      <c r="CI114" s="49"/>
      <c r="CJ114" s="49"/>
      <c r="CK114" s="49"/>
      <c r="CL114" s="49"/>
      <c r="CM114" s="49"/>
      <c r="CN114" s="49"/>
      <c r="CO114" s="69">
        <f>COUNTIF(BC114:CF114,"○")</f>
        <v>0</v>
      </c>
      <c r="CP114" s="66">
        <f>+CO114</f>
        <v>0</v>
      </c>
      <c r="CR114" s="142"/>
      <c r="CS114" s="37" t="s">
        <v>19</v>
      </c>
      <c r="CT114" s="43">
        <f>IF(IF(MONTH([1]入力表!$E$6)=12,YEAR([1]入力表!$E$6)+1&amp;"01",YEAR([1]入力表!$E$6)&amp;TEXT(MONTH([1]入力表!$E$6)+1,"00"))&gt;YEAR($D110)&amp;TEXT(MONTH($D110),"00"),COUNTIF(BC115:CG115,"●"),"")</f>
        <v>0</v>
      </c>
      <c r="CV114" s="34" t="str">
        <f t="shared" si="151"/>
        <v>対象期間</v>
      </c>
      <c r="CX114" s="39" t="s">
        <v>16</v>
      </c>
      <c r="CY114" s="47"/>
      <c r="CZ114" s="47"/>
      <c r="DA114" s="47"/>
      <c r="DB114" s="47"/>
      <c r="DC114" s="47"/>
      <c r="DD114" s="47"/>
      <c r="DE114" s="47"/>
      <c r="DF114" s="47"/>
      <c r="DG114" s="47"/>
      <c r="DH114" s="47"/>
      <c r="DI114" s="47"/>
      <c r="DJ114" s="47"/>
      <c r="DK114" s="47"/>
      <c r="DL114" s="47"/>
      <c r="DM114" s="47"/>
      <c r="DN114" s="47"/>
      <c r="DO114" s="47"/>
      <c r="DP114" s="47"/>
      <c r="DQ114" s="47"/>
      <c r="DR114" s="47"/>
      <c r="DS114" s="47"/>
      <c r="DT114" s="47"/>
      <c r="DU114" s="47"/>
      <c r="DV114" s="47"/>
      <c r="DW114" s="47"/>
      <c r="DX114" s="47"/>
      <c r="DY114" s="47"/>
      <c r="DZ114" s="47"/>
      <c r="EA114" s="47"/>
      <c r="EB114" s="85"/>
      <c r="EC114" s="48"/>
      <c r="ED114" s="49"/>
      <c r="EE114" s="49"/>
      <c r="EF114" s="49"/>
      <c r="EG114" s="49"/>
      <c r="EH114" s="49"/>
      <c r="EI114" s="49"/>
      <c r="EJ114" s="49"/>
      <c r="EK114" s="69">
        <f>COUNTIF(CY114:EB114,"○")</f>
        <v>0</v>
      </c>
      <c r="EL114" s="66">
        <f>+EK114</f>
        <v>0</v>
      </c>
      <c r="EN114" s="142"/>
      <c r="EO114" s="37" t="s">
        <v>19</v>
      </c>
      <c r="EP114" s="43">
        <f>IF(IF(MONTH([1]入力表!$E$6)=12,YEAR([1]入力表!$E$6)+1&amp;"01",YEAR([1]入力表!$E$6)&amp;TEXT(MONTH([1]入力表!$E$6)+1,"00"))&gt;YEAR($D110)&amp;TEXT(MONTH($D110),"00"),COUNTIF(CY115:EC115,"●"),"")</f>
        <v>0</v>
      </c>
      <c r="ER114" s="68"/>
      <c r="ES114" s="68"/>
      <c r="ET114" s="68"/>
      <c r="EU114" s="68"/>
      <c r="EV114" s="68"/>
      <c r="EW114" s="68"/>
    </row>
    <row r="115" spans="1:153" s="28" customFormat="1" ht="19.5" thickBot="1">
      <c r="A115" s="34" t="str">
        <f t="shared" si="150"/>
        <v>対象期間</v>
      </c>
      <c r="C115" s="70" t="s">
        <v>23</v>
      </c>
      <c r="D115" s="71"/>
      <c r="E115" s="71"/>
      <c r="F115" s="71"/>
      <c r="G115" s="71"/>
      <c r="H115" s="71"/>
      <c r="I115" s="71"/>
      <c r="J115" s="71"/>
      <c r="K115" s="71"/>
      <c r="L115" s="71"/>
      <c r="M115" s="71"/>
      <c r="N115" s="71"/>
      <c r="O115" s="71"/>
      <c r="P115" s="71"/>
      <c r="Q115" s="71"/>
      <c r="R115" s="71"/>
      <c r="S115" s="71"/>
      <c r="T115" s="71"/>
      <c r="U115" s="71"/>
      <c r="V115" s="71"/>
      <c r="W115" s="71"/>
      <c r="X115" s="71"/>
      <c r="Y115" s="71"/>
      <c r="Z115" s="71"/>
      <c r="AA115" s="71"/>
      <c r="AB115" s="71"/>
      <c r="AC115" s="71"/>
      <c r="AD115" s="71"/>
      <c r="AE115" s="71"/>
      <c r="AF115" s="71"/>
      <c r="AG115" s="93"/>
      <c r="AH115" s="72"/>
      <c r="AI115" s="73"/>
      <c r="AJ115" s="73"/>
      <c r="AK115" s="73"/>
      <c r="AL115" s="73"/>
      <c r="AM115" s="73"/>
      <c r="AN115" s="73"/>
      <c r="AO115" s="73"/>
      <c r="AP115" s="76">
        <f>COUNTIF(D115:AG115,"●")</f>
        <v>0</v>
      </c>
      <c r="AQ115" s="75">
        <f>+AP115</f>
        <v>0</v>
      </c>
      <c r="AS115" s="142"/>
      <c r="AT115" s="37" t="s">
        <v>21</v>
      </c>
      <c r="AU115" s="50">
        <f>IFERROR(+AU114/AU113,"")</f>
        <v>0</v>
      </c>
      <c r="AV115" s="51" t="str">
        <f>IF(AU115="","",IF(AU115&gt;=0.285,"4週8休以上",IF(AU115&gt;=0.25,"4週7休以上4週8休未満",IF(AU115&gt;=0.214,"4週6休以上4週7休未満",IF(0.214&gt;AU115,"4週6休未満")))))</f>
        <v>4週6休未満</v>
      </c>
      <c r="AX115" s="68"/>
      <c r="AY115" s="68"/>
      <c r="AZ115" s="68"/>
      <c r="BB115" s="70" t="s">
        <v>23</v>
      </c>
      <c r="BC115" s="71"/>
      <c r="BD115" s="71"/>
      <c r="BE115" s="71"/>
      <c r="BF115" s="71"/>
      <c r="BG115" s="71"/>
      <c r="BH115" s="71"/>
      <c r="BI115" s="71"/>
      <c r="BJ115" s="71"/>
      <c r="BK115" s="71"/>
      <c r="BL115" s="71"/>
      <c r="BM115" s="71"/>
      <c r="BN115" s="71"/>
      <c r="BO115" s="71"/>
      <c r="BP115" s="71"/>
      <c r="BQ115" s="71"/>
      <c r="BR115" s="71"/>
      <c r="BS115" s="71"/>
      <c r="BT115" s="71"/>
      <c r="BU115" s="71"/>
      <c r="BV115" s="71"/>
      <c r="BW115" s="71"/>
      <c r="BX115" s="71"/>
      <c r="BY115" s="71"/>
      <c r="BZ115" s="71"/>
      <c r="CA115" s="71"/>
      <c r="CB115" s="71"/>
      <c r="CC115" s="71"/>
      <c r="CD115" s="71"/>
      <c r="CE115" s="71"/>
      <c r="CF115" s="93"/>
      <c r="CG115" s="72"/>
      <c r="CH115" s="73"/>
      <c r="CI115" s="73"/>
      <c r="CJ115" s="73"/>
      <c r="CK115" s="73"/>
      <c r="CL115" s="73"/>
      <c r="CM115" s="73"/>
      <c r="CN115" s="73"/>
      <c r="CO115" s="76">
        <f>COUNTIF(BC115:CF115,"●")</f>
        <v>0</v>
      </c>
      <c r="CP115" s="75">
        <f>+CO115</f>
        <v>0</v>
      </c>
      <c r="CR115" s="142"/>
      <c r="CS115" s="37" t="s">
        <v>21</v>
      </c>
      <c r="CT115" s="50">
        <f>IFERROR(+CT114/CT113,"")</f>
        <v>0</v>
      </c>
      <c r="CU115" s="51" t="str">
        <f>IF(CT115="","",IF(CT115&gt;=0.285,"4週8休以上",IF(CT115&gt;=0.25,"4週7休以上4週8休未満",IF(CT115&gt;=0.214,"4週6休以上4週7休未満",IF(0.214&gt;CT115,"4週6休未満")))))</f>
        <v>4週6休未満</v>
      </c>
      <c r="CV115" s="34" t="str">
        <f t="shared" si="151"/>
        <v>対象期間</v>
      </c>
      <c r="CX115" s="70" t="s">
        <v>23</v>
      </c>
      <c r="CY115" s="71"/>
      <c r="CZ115" s="71"/>
      <c r="DA115" s="71"/>
      <c r="DB115" s="71"/>
      <c r="DC115" s="71"/>
      <c r="DD115" s="71"/>
      <c r="DE115" s="71"/>
      <c r="DF115" s="71"/>
      <c r="DG115" s="71"/>
      <c r="DH115" s="71"/>
      <c r="DI115" s="71"/>
      <c r="DJ115" s="71"/>
      <c r="DK115" s="71"/>
      <c r="DL115" s="71"/>
      <c r="DM115" s="71"/>
      <c r="DN115" s="71"/>
      <c r="DO115" s="71"/>
      <c r="DP115" s="71"/>
      <c r="DQ115" s="71"/>
      <c r="DR115" s="71"/>
      <c r="DS115" s="71"/>
      <c r="DT115" s="71"/>
      <c r="DU115" s="71"/>
      <c r="DV115" s="71"/>
      <c r="DW115" s="71"/>
      <c r="DX115" s="71"/>
      <c r="DY115" s="71"/>
      <c r="DZ115" s="71"/>
      <c r="EA115" s="71"/>
      <c r="EB115" s="93"/>
      <c r="EC115" s="72"/>
      <c r="ED115" s="73"/>
      <c r="EE115" s="73"/>
      <c r="EF115" s="73"/>
      <c r="EG115" s="73"/>
      <c r="EH115" s="73"/>
      <c r="EI115" s="73"/>
      <c r="EJ115" s="73"/>
      <c r="EK115" s="76">
        <f>COUNTIF(CY115:EB115,"●")</f>
        <v>0</v>
      </c>
      <c r="EL115" s="75">
        <f>+EK115</f>
        <v>0</v>
      </c>
      <c r="EN115" s="142"/>
      <c r="EO115" s="37" t="s">
        <v>21</v>
      </c>
      <c r="EP115" s="50">
        <f>IFERROR(+EP114/EP113,"")</f>
        <v>0</v>
      </c>
      <c r="EQ115" s="51" t="str">
        <f>IF(EP115="","",IF(EP115&gt;=0.285,"4週8休以上",IF(EP115&gt;=0.25,"4週7休以上4週8休未満",IF(EP115&gt;=0.214,"4週6休以上4週7休未満",IF(0.214&gt;EP115,"4週6休未満")))))</f>
        <v>4週6休未満</v>
      </c>
      <c r="ER115" s="68"/>
      <c r="ES115" s="68"/>
      <c r="ET115" s="68"/>
      <c r="EU115" s="68"/>
      <c r="EV115" s="68"/>
      <c r="EW115" s="68"/>
    </row>
    <row r="116" spans="1:153" s="28" customFormat="1" ht="19.5" thickBot="1">
      <c r="A116" s="34"/>
      <c r="C116" s="77" t="s">
        <v>25</v>
      </c>
      <c r="D116" s="137"/>
      <c r="E116" s="138"/>
      <c r="F116" s="138"/>
      <c r="G116" s="138"/>
      <c r="H116" s="138"/>
      <c r="I116" s="139"/>
      <c r="J116" s="137" t="str">
        <f t="shared" ref="J116" si="161">IF(COUNTIF(J115:P115,"")&gt;=7,"",IF(COUNTIF(J115:P115,"●")&gt;=2,"OK","OUT"))</f>
        <v/>
      </c>
      <c r="K116" s="138"/>
      <c r="L116" s="138"/>
      <c r="M116" s="138"/>
      <c r="N116" s="138"/>
      <c r="O116" s="138"/>
      <c r="P116" s="139"/>
      <c r="Q116" s="137" t="str">
        <f t="shared" ref="Q116" si="162">IF(COUNTIF(Q115:W115,"")&gt;=7,"",IF(COUNTIF(Q115:W115,"●")&gt;=2,"OK","OUT"))</f>
        <v/>
      </c>
      <c r="R116" s="138"/>
      <c r="S116" s="138"/>
      <c r="T116" s="138"/>
      <c r="U116" s="138"/>
      <c r="V116" s="138"/>
      <c r="W116" s="139"/>
      <c r="X116" s="137" t="str">
        <f t="shared" ref="X116" si="163">IF(COUNTIF(X115:AD115,"")&gt;=7,"",IF(COUNTIF(X115:AD115,"●")&gt;=2,"OK","OUT"))</f>
        <v/>
      </c>
      <c r="Y116" s="138"/>
      <c r="Z116" s="138"/>
      <c r="AA116" s="138"/>
      <c r="AB116" s="138"/>
      <c r="AC116" s="138"/>
      <c r="AD116" s="139"/>
      <c r="AE116" s="137" t="str">
        <f>IF(COUNTIF(AE115:AK115,"")&gt;=7,"",IF(COUNTIF(AE115:AK115,"●")&gt;=2,"OK","OUT"))</f>
        <v/>
      </c>
      <c r="AF116" s="138"/>
      <c r="AG116" s="138"/>
      <c r="AH116" s="138"/>
      <c r="AI116" s="138"/>
      <c r="AJ116" s="138"/>
      <c r="AK116" s="139"/>
      <c r="AL116" s="137"/>
      <c r="AM116" s="138"/>
      <c r="AN116" s="138"/>
      <c r="AO116" s="138"/>
      <c r="AP116" s="83"/>
      <c r="AQ116" s="79"/>
      <c r="AS116" s="143"/>
      <c r="AT116" s="80" t="s">
        <v>26</v>
      </c>
      <c r="AU116" s="81" t="str">
        <f>IF(COUNTIF(D116:AO116,"OUT")&gt;=1,"OUT","OK")</f>
        <v>OK</v>
      </c>
      <c r="AV116" s="82"/>
      <c r="AX116" s="68"/>
      <c r="AY116" s="68"/>
      <c r="AZ116" s="68"/>
      <c r="BB116" s="77" t="s">
        <v>25</v>
      </c>
      <c r="BC116" s="137"/>
      <c r="BD116" s="138"/>
      <c r="BE116" s="138"/>
      <c r="BF116" s="138"/>
      <c r="BG116" s="138"/>
      <c r="BH116" s="139"/>
      <c r="BI116" s="137" t="str">
        <f t="shared" ref="BI116" si="164">IF(COUNTIF(BI115:BO115,"")&gt;=7,"",IF(COUNTIF(BI115:BO115,"●")&gt;=2,"OK","OUT"))</f>
        <v/>
      </c>
      <c r="BJ116" s="138"/>
      <c r="BK116" s="138"/>
      <c r="BL116" s="138"/>
      <c r="BM116" s="138"/>
      <c r="BN116" s="138"/>
      <c r="BO116" s="139"/>
      <c r="BP116" s="137" t="str">
        <f t="shared" ref="BP116" si="165">IF(COUNTIF(BP115:BV115,"")&gt;=7,"",IF(COUNTIF(BP115:BV115,"●")&gt;=2,"OK","OUT"))</f>
        <v/>
      </c>
      <c r="BQ116" s="138"/>
      <c r="BR116" s="138"/>
      <c r="BS116" s="138"/>
      <c r="BT116" s="138"/>
      <c r="BU116" s="138"/>
      <c r="BV116" s="139"/>
      <c r="BW116" s="137" t="str">
        <f t="shared" ref="BW116" si="166">IF(COUNTIF(BW115:CC115,"")&gt;=7,"",IF(COUNTIF(BW115:CC115,"●")&gt;=2,"OK","OUT"))</f>
        <v/>
      </c>
      <c r="BX116" s="138"/>
      <c r="BY116" s="138"/>
      <c r="BZ116" s="138"/>
      <c r="CA116" s="138"/>
      <c r="CB116" s="138"/>
      <c r="CC116" s="139"/>
      <c r="CD116" s="137" t="str">
        <f>IF(COUNTIF(CD115:CJ115,"")&gt;=7,"",IF(COUNTIF(CD115:CJ115,"●")&gt;=2,"OK","OUT"))</f>
        <v/>
      </c>
      <c r="CE116" s="138"/>
      <c r="CF116" s="138"/>
      <c r="CG116" s="138"/>
      <c r="CH116" s="138"/>
      <c r="CI116" s="138"/>
      <c r="CJ116" s="139"/>
      <c r="CK116" s="137"/>
      <c r="CL116" s="138"/>
      <c r="CM116" s="138"/>
      <c r="CN116" s="138"/>
      <c r="CO116" s="83"/>
      <c r="CP116" s="79"/>
      <c r="CR116" s="143"/>
      <c r="CS116" s="80" t="s">
        <v>26</v>
      </c>
      <c r="CT116" s="81" t="str">
        <f>IF(COUNTIF(BC116:CN116,"OUT")&gt;=1,"OUT","OK")</f>
        <v>OK</v>
      </c>
      <c r="CU116" s="82"/>
      <c r="CV116" s="34"/>
      <c r="CX116" s="77" t="s">
        <v>25</v>
      </c>
      <c r="CY116" s="137"/>
      <c r="CZ116" s="138"/>
      <c r="DA116" s="138"/>
      <c r="DB116" s="138"/>
      <c r="DC116" s="138"/>
      <c r="DD116" s="139"/>
      <c r="DE116" s="137" t="str">
        <f t="shared" ref="DE116" si="167">IF(COUNTIF(DE115:DK115,"")&gt;=7,"",IF(COUNTIF(DE115:DK115,"●")&gt;=2,"OK","OUT"))</f>
        <v/>
      </c>
      <c r="DF116" s="138"/>
      <c r="DG116" s="138"/>
      <c r="DH116" s="138"/>
      <c r="DI116" s="138"/>
      <c r="DJ116" s="138"/>
      <c r="DK116" s="139"/>
      <c r="DL116" s="137" t="str">
        <f t="shared" ref="DL116" si="168">IF(COUNTIF(DL115:DR115,"")&gt;=7,"",IF(COUNTIF(DL115:DR115,"●")&gt;=2,"OK","OUT"))</f>
        <v/>
      </c>
      <c r="DM116" s="138"/>
      <c r="DN116" s="138"/>
      <c r="DO116" s="138"/>
      <c r="DP116" s="138"/>
      <c r="DQ116" s="138"/>
      <c r="DR116" s="139"/>
      <c r="DS116" s="137" t="str">
        <f t="shared" ref="DS116" si="169">IF(COUNTIF(DS115:DY115,"")&gt;=7,"",IF(COUNTIF(DS115:DY115,"●")&gt;=2,"OK","OUT"))</f>
        <v/>
      </c>
      <c r="DT116" s="138"/>
      <c r="DU116" s="138"/>
      <c r="DV116" s="138"/>
      <c r="DW116" s="138"/>
      <c r="DX116" s="138"/>
      <c r="DY116" s="139"/>
      <c r="DZ116" s="137" t="str">
        <f>IF(COUNTIF(DZ115:EF115,"")&gt;=7,"",IF(COUNTIF(DZ115:EF115,"●")&gt;=2,"OK","OUT"))</f>
        <v/>
      </c>
      <c r="EA116" s="138"/>
      <c r="EB116" s="138"/>
      <c r="EC116" s="138"/>
      <c r="ED116" s="138"/>
      <c r="EE116" s="138"/>
      <c r="EF116" s="139"/>
      <c r="EG116" s="137"/>
      <c r="EH116" s="138"/>
      <c r="EI116" s="138"/>
      <c r="EJ116" s="138"/>
      <c r="EK116" s="83"/>
      <c r="EL116" s="79"/>
      <c r="EN116" s="143"/>
      <c r="EO116" s="80" t="s">
        <v>26</v>
      </c>
      <c r="EP116" s="81" t="str">
        <f>IF(COUNTIF(CY116:EJ116,"OUT")&gt;=1,"OUT","OK")</f>
        <v>OK</v>
      </c>
      <c r="EQ116" s="82"/>
      <c r="ER116" s="68"/>
      <c r="ES116" s="68"/>
      <c r="ET116" s="68"/>
      <c r="EU116" s="68"/>
      <c r="EV116" s="68"/>
      <c r="EW116" s="68"/>
    </row>
    <row r="117" spans="1:153" ht="19.5" thickBot="1">
      <c r="A117" s="34" t="str">
        <f t="shared" si="150"/>
        <v>対象期間</v>
      </c>
      <c r="AX117" s="1"/>
      <c r="AY117" s="1"/>
      <c r="AZ117" s="1"/>
      <c r="CV117" s="34" t="str">
        <f t="shared" si="151"/>
        <v>対象期間</v>
      </c>
      <c r="ER117" s="1"/>
      <c r="ES117" s="1"/>
      <c r="ET117" s="1"/>
      <c r="EU117" s="1"/>
      <c r="EV117" s="1"/>
      <c r="EW117" s="1"/>
    </row>
    <row r="118" spans="1:153" ht="13.5" customHeight="1">
      <c r="A118" s="34" t="str">
        <f t="shared" ref="A118:A125" si="170">IF($AU$118="","","対象期間")</f>
        <v>対象期間</v>
      </c>
      <c r="C118" s="36" t="s">
        <v>13</v>
      </c>
      <c r="D118" s="145">
        <f>D110+MONTH(1)</f>
        <v>5</v>
      </c>
      <c r="E118" s="146"/>
      <c r="F118" s="146"/>
      <c r="G118" s="146"/>
      <c r="H118" s="146"/>
      <c r="I118" s="146"/>
      <c r="J118" s="146"/>
      <c r="K118" s="146"/>
      <c r="L118" s="146"/>
      <c r="M118" s="146"/>
      <c r="N118" s="146"/>
      <c r="O118" s="146"/>
      <c r="P118" s="146"/>
      <c r="Q118" s="146"/>
      <c r="R118" s="146"/>
      <c r="S118" s="146"/>
      <c r="T118" s="146"/>
      <c r="U118" s="146"/>
      <c r="V118" s="146"/>
      <c r="W118" s="146"/>
      <c r="X118" s="146"/>
      <c r="Y118" s="146"/>
      <c r="Z118" s="146"/>
      <c r="AA118" s="146"/>
      <c r="AB118" s="146"/>
      <c r="AC118" s="146"/>
      <c r="AD118" s="146"/>
      <c r="AE118" s="146"/>
      <c r="AF118" s="146"/>
      <c r="AG118" s="146"/>
      <c r="AH118" s="146"/>
      <c r="AI118" s="147">
        <f>D118+1</f>
        <v>6</v>
      </c>
      <c r="AJ118" s="148"/>
      <c r="AK118" s="148"/>
      <c r="AL118" s="148"/>
      <c r="AM118" s="148"/>
      <c r="AN118" s="148"/>
      <c r="AO118" s="149"/>
      <c r="AP118" s="150" t="s">
        <v>14</v>
      </c>
      <c r="AQ118" s="153" t="s">
        <v>15</v>
      </c>
      <c r="AS118" s="144" t="s">
        <v>16</v>
      </c>
      <c r="AT118" s="37" t="s">
        <v>17</v>
      </c>
      <c r="AU118" s="38">
        <f>IF(IF(MONTH([1]入力表!$E$6)=12,YEAR([1]入力表!$E$6)+1&amp;"01",YEAR([1]入力表!$E$6)&amp;TEXT(MONTH([1]入力表!$E$6)+1,"00"))&gt;YEAR($D118)&amp;TEXT(MONTH($D118),"00"),COUNTIF(D122:AH122,"")+COUNTIF(D122:AH122,"○"),"")</f>
        <v>31</v>
      </c>
      <c r="AX118" s="1"/>
      <c r="AY118" s="1"/>
      <c r="AZ118" s="1"/>
      <c r="BB118" s="36" t="s">
        <v>13</v>
      </c>
      <c r="BC118" s="145">
        <f>BC110+MONTH(1)</f>
        <v>5</v>
      </c>
      <c r="BD118" s="146"/>
      <c r="BE118" s="146"/>
      <c r="BF118" s="146"/>
      <c r="BG118" s="146"/>
      <c r="BH118" s="146"/>
      <c r="BI118" s="146"/>
      <c r="BJ118" s="146"/>
      <c r="BK118" s="146"/>
      <c r="BL118" s="146"/>
      <c r="BM118" s="146"/>
      <c r="BN118" s="146"/>
      <c r="BO118" s="146"/>
      <c r="BP118" s="146"/>
      <c r="BQ118" s="146"/>
      <c r="BR118" s="146"/>
      <c r="BS118" s="146"/>
      <c r="BT118" s="146"/>
      <c r="BU118" s="146"/>
      <c r="BV118" s="146"/>
      <c r="BW118" s="146"/>
      <c r="BX118" s="146"/>
      <c r="BY118" s="146"/>
      <c r="BZ118" s="146"/>
      <c r="CA118" s="146"/>
      <c r="CB118" s="146"/>
      <c r="CC118" s="146"/>
      <c r="CD118" s="146"/>
      <c r="CE118" s="146"/>
      <c r="CF118" s="146"/>
      <c r="CG118" s="146"/>
      <c r="CH118" s="147">
        <f>BC118+1</f>
        <v>6</v>
      </c>
      <c r="CI118" s="148"/>
      <c r="CJ118" s="148"/>
      <c r="CK118" s="148"/>
      <c r="CL118" s="148"/>
      <c r="CM118" s="148"/>
      <c r="CN118" s="149"/>
      <c r="CO118" s="150" t="s">
        <v>14</v>
      </c>
      <c r="CP118" s="153" t="s">
        <v>15</v>
      </c>
      <c r="CR118" s="144" t="s">
        <v>16</v>
      </c>
      <c r="CS118" s="37" t="s">
        <v>17</v>
      </c>
      <c r="CT118" s="38">
        <f>IF(IF(MONTH([1]入力表!$E$6)=12,YEAR([1]入力表!$E$6)+1&amp;"01",YEAR([1]入力表!$E$6)&amp;TEXT(MONTH([1]入力表!$E$6)+1,"00"))&gt;YEAR($D118)&amp;TEXT(MONTH($D118),"00"),COUNTIF(BC122:CG122,"")+COUNTIF(BC122:CG122,"○"),"")</f>
        <v>31</v>
      </c>
      <c r="CV118" s="34" t="str">
        <f t="shared" ref="CV118:CV125" si="171">IF($AU$118="","","対象期間")</f>
        <v>対象期間</v>
      </c>
      <c r="CX118" s="36" t="s">
        <v>13</v>
      </c>
      <c r="CY118" s="145">
        <f>CY110+MONTH(1)</f>
        <v>5</v>
      </c>
      <c r="CZ118" s="146"/>
      <c r="DA118" s="146"/>
      <c r="DB118" s="146"/>
      <c r="DC118" s="146"/>
      <c r="DD118" s="146"/>
      <c r="DE118" s="146"/>
      <c r="DF118" s="146"/>
      <c r="DG118" s="146"/>
      <c r="DH118" s="146"/>
      <c r="DI118" s="146"/>
      <c r="DJ118" s="146"/>
      <c r="DK118" s="146"/>
      <c r="DL118" s="146"/>
      <c r="DM118" s="146"/>
      <c r="DN118" s="146"/>
      <c r="DO118" s="146"/>
      <c r="DP118" s="146"/>
      <c r="DQ118" s="146"/>
      <c r="DR118" s="146"/>
      <c r="DS118" s="146"/>
      <c r="DT118" s="146"/>
      <c r="DU118" s="146"/>
      <c r="DV118" s="146"/>
      <c r="DW118" s="146"/>
      <c r="DX118" s="146"/>
      <c r="DY118" s="146"/>
      <c r="DZ118" s="146"/>
      <c r="EA118" s="146"/>
      <c r="EB118" s="146"/>
      <c r="EC118" s="146"/>
      <c r="ED118" s="147">
        <f>CY118+1</f>
        <v>6</v>
      </c>
      <c r="EE118" s="148"/>
      <c r="EF118" s="148"/>
      <c r="EG118" s="148"/>
      <c r="EH118" s="148"/>
      <c r="EI118" s="148"/>
      <c r="EJ118" s="149"/>
      <c r="EK118" s="150" t="s">
        <v>14</v>
      </c>
      <c r="EL118" s="153" t="s">
        <v>15</v>
      </c>
      <c r="EN118" s="144" t="s">
        <v>16</v>
      </c>
      <c r="EO118" s="37" t="s">
        <v>17</v>
      </c>
      <c r="EP118" s="38">
        <f>IF(IF(MONTH([1]入力表!$E$6)=12,YEAR([1]入力表!$E$6)+1&amp;"01",YEAR([1]入力表!$E$6)&amp;TEXT(MONTH([1]入力表!$E$6)+1,"00"))&gt;YEAR($D118)&amp;TEXT(MONTH($D118),"00"),COUNTIF(CY122:EC122,"")+COUNTIF(CY122:EC122,"○"),"")</f>
        <v>31</v>
      </c>
      <c r="ER118" s="1"/>
      <c r="ES118" s="1"/>
      <c r="ET118" s="1"/>
      <c r="EU118" s="1"/>
      <c r="EV118" s="1"/>
      <c r="EW118" s="1"/>
    </row>
    <row r="119" spans="1:153" ht="19.5" thickBot="1">
      <c r="A119" s="34" t="str">
        <f t="shared" si="170"/>
        <v>対象期間</v>
      </c>
      <c r="C119" s="39" t="s">
        <v>18</v>
      </c>
      <c r="D119" s="40">
        <f>DATE($M$7,D118,1)</f>
        <v>45778</v>
      </c>
      <c r="E119" s="40">
        <f>D119+1</f>
        <v>45779</v>
      </c>
      <c r="F119" s="40">
        <f t="shared" ref="F119:AO119" si="172">E119+1</f>
        <v>45780</v>
      </c>
      <c r="G119" s="41">
        <f t="shared" si="172"/>
        <v>45781</v>
      </c>
      <c r="H119" s="41">
        <f t="shared" si="172"/>
        <v>45782</v>
      </c>
      <c r="I119" s="41">
        <f t="shared" si="172"/>
        <v>45783</v>
      </c>
      <c r="J119" s="41">
        <f t="shared" si="172"/>
        <v>45784</v>
      </c>
      <c r="K119" s="41">
        <f t="shared" si="172"/>
        <v>45785</v>
      </c>
      <c r="L119" s="41">
        <f t="shared" si="172"/>
        <v>45786</v>
      </c>
      <c r="M119" s="41">
        <f t="shared" si="172"/>
        <v>45787</v>
      </c>
      <c r="N119" s="41">
        <f t="shared" si="172"/>
        <v>45788</v>
      </c>
      <c r="O119" s="41">
        <f t="shared" si="172"/>
        <v>45789</v>
      </c>
      <c r="P119" s="41">
        <f t="shared" si="172"/>
        <v>45790</v>
      </c>
      <c r="Q119" s="41">
        <f t="shared" si="172"/>
        <v>45791</v>
      </c>
      <c r="R119" s="41">
        <f t="shared" si="172"/>
        <v>45792</v>
      </c>
      <c r="S119" s="41">
        <f t="shared" si="172"/>
        <v>45793</v>
      </c>
      <c r="T119" s="41">
        <f t="shared" si="172"/>
        <v>45794</v>
      </c>
      <c r="U119" s="41">
        <f t="shared" si="172"/>
        <v>45795</v>
      </c>
      <c r="V119" s="41">
        <f t="shared" si="172"/>
        <v>45796</v>
      </c>
      <c r="W119" s="41">
        <f t="shared" si="172"/>
        <v>45797</v>
      </c>
      <c r="X119" s="41">
        <f t="shared" si="172"/>
        <v>45798</v>
      </c>
      <c r="Y119" s="41">
        <f t="shared" si="172"/>
        <v>45799</v>
      </c>
      <c r="Z119" s="41">
        <f t="shared" si="172"/>
        <v>45800</v>
      </c>
      <c r="AA119" s="41">
        <f t="shared" si="172"/>
        <v>45801</v>
      </c>
      <c r="AB119" s="41">
        <f t="shared" si="172"/>
        <v>45802</v>
      </c>
      <c r="AC119" s="41">
        <f t="shared" si="172"/>
        <v>45803</v>
      </c>
      <c r="AD119" s="41">
        <f t="shared" si="172"/>
        <v>45804</v>
      </c>
      <c r="AE119" s="41">
        <f t="shared" si="172"/>
        <v>45805</v>
      </c>
      <c r="AF119" s="41">
        <f t="shared" si="172"/>
        <v>45806</v>
      </c>
      <c r="AG119" s="41">
        <f t="shared" si="172"/>
        <v>45807</v>
      </c>
      <c r="AH119" s="84">
        <f t="shared" si="172"/>
        <v>45808</v>
      </c>
      <c r="AI119" s="42">
        <f t="shared" si="172"/>
        <v>45809</v>
      </c>
      <c r="AJ119" s="42">
        <f t="shared" si="172"/>
        <v>45810</v>
      </c>
      <c r="AK119" s="42">
        <f t="shared" si="172"/>
        <v>45811</v>
      </c>
      <c r="AL119" s="42">
        <f t="shared" si="172"/>
        <v>45812</v>
      </c>
      <c r="AM119" s="42">
        <f t="shared" si="172"/>
        <v>45813</v>
      </c>
      <c r="AN119" s="42">
        <f t="shared" si="172"/>
        <v>45814</v>
      </c>
      <c r="AO119" s="42">
        <f t="shared" si="172"/>
        <v>45815</v>
      </c>
      <c r="AP119" s="151"/>
      <c r="AQ119" s="154"/>
      <c r="AS119" s="144"/>
      <c r="AT119" s="37" t="s">
        <v>19</v>
      </c>
      <c r="AU119" s="43">
        <f>IF(IF(MONTH([1]入力表!$E$6)=12,YEAR([1]入力表!$E$6)+1&amp;"01",YEAR([1]入力表!$E$6)&amp;TEXT(MONTH([1]入力表!$E$6)+1,"00"))&gt;YEAR($D118)&amp;TEXT(MONTH($D118),"00"),COUNTIF(D122:AH122,"○"),"")</f>
        <v>0</v>
      </c>
      <c r="AX119" s="1"/>
      <c r="AY119" s="1"/>
      <c r="AZ119" s="1"/>
      <c r="BB119" s="39" t="s">
        <v>18</v>
      </c>
      <c r="BC119" s="40">
        <f>DATE($M$7,BC118,1)</f>
        <v>45778</v>
      </c>
      <c r="BD119" s="40">
        <f>BC119+1</f>
        <v>45779</v>
      </c>
      <c r="BE119" s="40">
        <f t="shared" ref="BE119:CN119" si="173">BD119+1</f>
        <v>45780</v>
      </c>
      <c r="BF119" s="41">
        <f t="shared" si="173"/>
        <v>45781</v>
      </c>
      <c r="BG119" s="41">
        <f t="shared" si="173"/>
        <v>45782</v>
      </c>
      <c r="BH119" s="41">
        <f t="shared" si="173"/>
        <v>45783</v>
      </c>
      <c r="BI119" s="41">
        <f t="shared" si="173"/>
        <v>45784</v>
      </c>
      <c r="BJ119" s="41">
        <f t="shared" si="173"/>
        <v>45785</v>
      </c>
      <c r="BK119" s="41">
        <f t="shared" si="173"/>
        <v>45786</v>
      </c>
      <c r="BL119" s="41">
        <f t="shared" si="173"/>
        <v>45787</v>
      </c>
      <c r="BM119" s="41">
        <f t="shared" si="173"/>
        <v>45788</v>
      </c>
      <c r="BN119" s="41">
        <f t="shared" si="173"/>
        <v>45789</v>
      </c>
      <c r="BO119" s="41">
        <f t="shared" si="173"/>
        <v>45790</v>
      </c>
      <c r="BP119" s="41">
        <f t="shared" si="173"/>
        <v>45791</v>
      </c>
      <c r="BQ119" s="41">
        <f t="shared" si="173"/>
        <v>45792</v>
      </c>
      <c r="BR119" s="41">
        <f t="shared" si="173"/>
        <v>45793</v>
      </c>
      <c r="BS119" s="41">
        <f t="shared" si="173"/>
        <v>45794</v>
      </c>
      <c r="BT119" s="41">
        <f t="shared" si="173"/>
        <v>45795</v>
      </c>
      <c r="BU119" s="41">
        <f t="shared" si="173"/>
        <v>45796</v>
      </c>
      <c r="BV119" s="41">
        <f t="shared" si="173"/>
        <v>45797</v>
      </c>
      <c r="BW119" s="41">
        <f t="shared" si="173"/>
        <v>45798</v>
      </c>
      <c r="BX119" s="41">
        <f t="shared" si="173"/>
        <v>45799</v>
      </c>
      <c r="BY119" s="41">
        <f t="shared" si="173"/>
        <v>45800</v>
      </c>
      <c r="BZ119" s="41">
        <f t="shared" si="173"/>
        <v>45801</v>
      </c>
      <c r="CA119" s="41">
        <f t="shared" si="173"/>
        <v>45802</v>
      </c>
      <c r="CB119" s="41">
        <f t="shared" si="173"/>
        <v>45803</v>
      </c>
      <c r="CC119" s="41">
        <f t="shared" si="173"/>
        <v>45804</v>
      </c>
      <c r="CD119" s="41">
        <f t="shared" si="173"/>
        <v>45805</v>
      </c>
      <c r="CE119" s="41">
        <f t="shared" si="173"/>
        <v>45806</v>
      </c>
      <c r="CF119" s="41">
        <f t="shared" si="173"/>
        <v>45807</v>
      </c>
      <c r="CG119" s="84">
        <f t="shared" si="173"/>
        <v>45808</v>
      </c>
      <c r="CH119" s="42">
        <f t="shared" si="173"/>
        <v>45809</v>
      </c>
      <c r="CI119" s="42">
        <f t="shared" si="173"/>
        <v>45810</v>
      </c>
      <c r="CJ119" s="42">
        <f t="shared" si="173"/>
        <v>45811</v>
      </c>
      <c r="CK119" s="42">
        <f t="shared" si="173"/>
        <v>45812</v>
      </c>
      <c r="CL119" s="42">
        <f t="shared" si="173"/>
        <v>45813</v>
      </c>
      <c r="CM119" s="42">
        <f t="shared" si="173"/>
        <v>45814</v>
      </c>
      <c r="CN119" s="42">
        <f t="shared" si="173"/>
        <v>45815</v>
      </c>
      <c r="CO119" s="151"/>
      <c r="CP119" s="154"/>
      <c r="CR119" s="144"/>
      <c r="CS119" s="37" t="s">
        <v>19</v>
      </c>
      <c r="CT119" s="43">
        <f>IF(IF(MONTH([1]入力表!$E$6)=12,YEAR([1]入力表!$E$6)+1&amp;"01",YEAR([1]入力表!$E$6)&amp;TEXT(MONTH([1]入力表!$E$6)+1,"00"))&gt;YEAR($D118)&amp;TEXT(MONTH($D118),"00"),COUNTIF(BC122:CG122,"○"),"")</f>
        <v>0</v>
      </c>
      <c r="CV119" s="34" t="str">
        <f t="shared" si="171"/>
        <v>対象期間</v>
      </c>
      <c r="CX119" s="39" t="s">
        <v>18</v>
      </c>
      <c r="CY119" s="40">
        <f>DATE($M$7,CY118,1)</f>
        <v>45778</v>
      </c>
      <c r="CZ119" s="40">
        <f>CY119+1</f>
        <v>45779</v>
      </c>
      <c r="DA119" s="40">
        <f t="shared" ref="DA119:EJ119" si="174">CZ119+1</f>
        <v>45780</v>
      </c>
      <c r="DB119" s="41">
        <f t="shared" si="174"/>
        <v>45781</v>
      </c>
      <c r="DC119" s="41">
        <f t="shared" si="174"/>
        <v>45782</v>
      </c>
      <c r="DD119" s="41">
        <f t="shared" si="174"/>
        <v>45783</v>
      </c>
      <c r="DE119" s="41">
        <f t="shared" si="174"/>
        <v>45784</v>
      </c>
      <c r="DF119" s="41">
        <f t="shared" si="174"/>
        <v>45785</v>
      </c>
      <c r="DG119" s="41">
        <f t="shared" si="174"/>
        <v>45786</v>
      </c>
      <c r="DH119" s="41">
        <f t="shared" si="174"/>
        <v>45787</v>
      </c>
      <c r="DI119" s="41">
        <f t="shared" si="174"/>
        <v>45788</v>
      </c>
      <c r="DJ119" s="41">
        <f t="shared" si="174"/>
        <v>45789</v>
      </c>
      <c r="DK119" s="41">
        <f t="shared" si="174"/>
        <v>45790</v>
      </c>
      <c r="DL119" s="41">
        <f t="shared" si="174"/>
        <v>45791</v>
      </c>
      <c r="DM119" s="41">
        <f t="shared" si="174"/>
        <v>45792</v>
      </c>
      <c r="DN119" s="41">
        <f t="shared" si="174"/>
        <v>45793</v>
      </c>
      <c r="DO119" s="41">
        <f t="shared" si="174"/>
        <v>45794</v>
      </c>
      <c r="DP119" s="41">
        <f t="shared" si="174"/>
        <v>45795</v>
      </c>
      <c r="DQ119" s="41">
        <f t="shared" si="174"/>
        <v>45796</v>
      </c>
      <c r="DR119" s="41">
        <f t="shared" si="174"/>
        <v>45797</v>
      </c>
      <c r="DS119" s="41">
        <f t="shared" si="174"/>
        <v>45798</v>
      </c>
      <c r="DT119" s="41">
        <f t="shared" si="174"/>
        <v>45799</v>
      </c>
      <c r="DU119" s="41">
        <f t="shared" si="174"/>
        <v>45800</v>
      </c>
      <c r="DV119" s="41">
        <f t="shared" si="174"/>
        <v>45801</v>
      </c>
      <c r="DW119" s="41">
        <f t="shared" si="174"/>
        <v>45802</v>
      </c>
      <c r="DX119" s="41">
        <f t="shared" si="174"/>
        <v>45803</v>
      </c>
      <c r="DY119" s="41">
        <f t="shared" si="174"/>
        <v>45804</v>
      </c>
      <c r="DZ119" s="41">
        <f t="shared" si="174"/>
        <v>45805</v>
      </c>
      <c r="EA119" s="41">
        <f t="shared" si="174"/>
        <v>45806</v>
      </c>
      <c r="EB119" s="41">
        <f t="shared" si="174"/>
        <v>45807</v>
      </c>
      <c r="EC119" s="84">
        <f t="shared" si="174"/>
        <v>45808</v>
      </c>
      <c r="ED119" s="42">
        <f t="shared" si="174"/>
        <v>45809</v>
      </c>
      <c r="EE119" s="42">
        <f t="shared" si="174"/>
        <v>45810</v>
      </c>
      <c r="EF119" s="42">
        <f t="shared" si="174"/>
        <v>45811</v>
      </c>
      <c r="EG119" s="42">
        <f t="shared" si="174"/>
        <v>45812</v>
      </c>
      <c r="EH119" s="42">
        <f t="shared" si="174"/>
        <v>45813</v>
      </c>
      <c r="EI119" s="42">
        <f t="shared" si="174"/>
        <v>45814</v>
      </c>
      <c r="EJ119" s="42">
        <f t="shared" si="174"/>
        <v>45815</v>
      </c>
      <c r="EK119" s="151"/>
      <c r="EL119" s="154"/>
      <c r="EN119" s="144"/>
      <c r="EO119" s="37" t="s">
        <v>19</v>
      </c>
      <c r="EP119" s="43">
        <f>IF(IF(MONTH([1]入力表!$E$6)=12,YEAR([1]入力表!$E$6)+1&amp;"01",YEAR([1]入力表!$E$6)&amp;TEXT(MONTH([1]入力表!$E$6)+1,"00"))&gt;YEAR($D118)&amp;TEXT(MONTH($D118),"00"),COUNTIF(CY122:EC122,"○"),"")</f>
        <v>0</v>
      </c>
      <c r="ER119" s="1"/>
      <c r="ES119" s="1"/>
      <c r="ET119" s="1"/>
      <c r="EU119" s="1"/>
      <c r="EV119" s="1"/>
      <c r="EW119" s="1"/>
    </row>
    <row r="120" spans="1:153" ht="19.5" thickBot="1">
      <c r="A120" s="34" t="str">
        <f t="shared" si="170"/>
        <v>対象期間</v>
      </c>
      <c r="C120" s="39" t="s">
        <v>20</v>
      </c>
      <c r="D120" s="46" t="str">
        <f>TEXT(WEEKDAY(+D119),"aaa")</f>
        <v>木</v>
      </c>
      <c r="E120" s="46" t="str">
        <f>TEXT(WEEKDAY(+E119),"aaa")</f>
        <v>金</v>
      </c>
      <c r="F120" s="46" t="str">
        <f t="shared" ref="F120:AE120" si="175">TEXT(WEEKDAY(+F119),"aaa")</f>
        <v>土</v>
      </c>
      <c r="G120" s="47" t="str">
        <f t="shared" si="175"/>
        <v>日</v>
      </c>
      <c r="H120" s="47" t="str">
        <f t="shared" si="175"/>
        <v>月</v>
      </c>
      <c r="I120" s="47" t="str">
        <f t="shared" si="175"/>
        <v>火</v>
      </c>
      <c r="J120" s="47" t="str">
        <f t="shared" si="175"/>
        <v>水</v>
      </c>
      <c r="K120" s="47" t="str">
        <f t="shared" si="175"/>
        <v>木</v>
      </c>
      <c r="L120" s="47" t="str">
        <f t="shared" si="175"/>
        <v>金</v>
      </c>
      <c r="M120" s="47" t="str">
        <f t="shared" si="175"/>
        <v>土</v>
      </c>
      <c r="N120" s="47" t="str">
        <f t="shared" si="175"/>
        <v>日</v>
      </c>
      <c r="O120" s="47" t="str">
        <f t="shared" si="175"/>
        <v>月</v>
      </c>
      <c r="P120" s="47" t="str">
        <f t="shared" si="175"/>
        <v>火</v>
      </c>
      <c r="Q120" s="47" t="str">
        <f t="shared" si="175"/>
        <v>水</v>
      </c>
      <c r="R120" s="47" t="str">
        <f t="shared" si="175"/>
        <v>木</v>
      </c>
      <c r="S120" s="47" t="str">
        <f t="shared" si="175"/>
        <v>金</v>
      </c>
      <c r="T120" s="47" t="str">
        <f t="shared" si="175"/>
        <v>土</v>
      </c>
      <c r="U120" s="47" t="str">
        <f t="shared" si="175"/>
        <v>日</v>
      </c>
      <c r="V120" s="47" t="str">
        <f t="shared" si="175"/>
        <v>月</v>
      </c>
      <c r="W120" s="47" t="str">
        <f t="shared" si="175"/>
        <v>火</v>
      </c>
      <c r="X120" s="47" t="str">
        <f t="shared" si="175"/>
        <v>水</v>
      </c>
      <c r="Y120" s="47" t="str">
        <f t="shared" si="175"/>
        <v>木</v>
      </c>
      <c r="Z120" s="47" t="str">
        <f t="shared" si="175"/>
        <v>金</v>
      </c>
      <c r="AA120" s="47" t="str">
        <f t="shared" si="175"/>
        <v>土</v>
      </c>
      <c r="AB120" s="47" t="str">
        <f t="shared" si="175"/>
        <v>日</v>
      </c>
      <c r="AC120" s="47" t="str">
        <f t="shared" si="175"/>
        <v>月</v>
      </c>
      <c r="AD120" s="47" t="str">
        <f t="shared" si="175"/>
        <v>火</v>
      </c>
      <c r="AE120" s="47" t="str">
        <f t="shared" si="175"/>
        <v>水</v>
      </c>
      <c r="AF120" s="47" t="str">
        <f>IF(AF119="／","／",TEXT(WEEKDAY(+AF119),"aaa"))</f>
        <v>木</v>
      </c>
      <c r="AG120" s="47" t="str">
        <f t="shared" ref="AG120:AO120" si="176">IF(AG119="／","／",TEXT(WEEKDAY(+AG119),"aaa"))</f>
        <v>金</v>
      </c>
      <c r="AH120" s="85" t="str">
        <f t="shared" si="176"/>
        <v>土</v>
      </c>
      <c r="AI120" s="49" t="str">
        <f t="shared" si="176"/>
        <v>日</v>
      </c>
      <c r="AJ120" s="49" t="str">
        <f t="shared" si="176"/>
        <v>月</v>
      </c>
      <c r="AK120" s="49" t="str">
        <f t="shared" si="176"/>
        <v>火</v>
      </c>
      <c r="AL120" s="49" t="str">
        <f t="shared" si="176"/>
        <v>水</v>
      </c>
      <c r="AM120" s="49" t="str">
        <f t="shared" si="176"/>
        <v>木</v>
      </c>
      <c r="AN120" s="49" t="str">
        <f t="shared" si="176"/>
        <v>金</v>
      </c>
      <c r="AO120" s="49" t="str">
        <f t="shared" si="176"/>
        <v>土</v>
      </c>
      <c r="AP120" s="151"/>
      <c r="AQ120" s="154"/>
      <c r="AS120" s="144"/>
      <c r="AT120" s="37" t="s">
        <v>21</v>
      </c>
      <c r="AU120" s="50">
        <f>IFERROR(+AU119/AU118,"")</f>
        <v>0</v>
      </c>
      <c r="AV120" s="51" t="str">
        <f>IF(AU120="","",IF(AU120&gt;=0.285,"4週8休以上",IF(AU120&gt;=0.25,"4週7休以上4週8休未満",IF(AU120&gt;=0.214,"4週6休以上4週7休未満",IF(0.214&gt;AU120,"4週6休未満")))))</f>
        <v>4週6休未満</v>
      </c>
      <c r="AX120" s="1"/>
      <c r="AY120" s="1"/>
      <c r="AZ120" s="1"/>
      <c r="BB120" s="39" t="s">
        <v>20</v>
      </c>
      <c r="BC120" s="46" t="str">
        <f>TEXT(WEEKDAY(+BC119),"aaa")</f>
        <v>木</v>
      </c>
      <c r="BD120" s="46" t="str">
        <f>TEXT(WEEKDAY(+BD119),"aaa")</f>
        <v>金</v>
      </c>
      <c r="BE120" s="46" t="str">
        <f t="shared" ref="BE120:CD120" si="177">TEXT(WEEKDAY(+BE119),"aaa")</f>
        <v>土</v>
      </c>
      <c r="BF120" s="47" t="str">
        <f t="shared" si="177"/>
        <v>日</v>
      </c>
      <c r="BG120" s="47" t="str">
        <f t="shared" si="177"/>
        <v>月</v>
      </c>
      <c r="BH120" s="47" t="str">
        <f t="shared" si="177"/>
        <v>火</v>
      </c>
      <c r="BI120" s="47" t="str">
        <f t="shared" si="177"/>
        <v>水</v>
      </c>
      <c r="BJ120" s="47" t="str">
        <f t="shared" si="177"/>
        <v>木</v>
      </c>
      <c r="BK120" s="47" t="str">
        <f t="shared" si="177"/>
        <v>金</v>
      </c>
      <c r="BL120" s="47" t="str">
        <f t="shared" si="177"/>
        <v>土</v>
      </c>
      <c r="BM120" s="47" t="str">
        <f t="shared" si="177"/>
        <v>日</v>
      </c>
      <c r="BN120" s="47" t="str">
        <f t="shared" si="177"/>
        <v>月</v>
      </c>
      <c r="BO120" s="47" t="str">
        <f t="shared" si="177"/>
        <v>火</v>
      </c>
      <c r="BP120" s="47" t="str">
        <f t="shared" si="177"/>
        <v>水</v>
      </c>
      <c r="BQ120" s="47" t="str">
        <f t="shared" si="177"/>
        <v>木</v>
      </c>
      <c r="BR120" s="47" t="str">
        <f t="shared" si="177"/>
        <v>金</v>
      </c>
      <c r="BS120" s="47" t="str">
        <f t="shared" si="177"/>
        <v>土</v>
      </c>
      <c r="BT120" s="47" t="str">
        <f t="shared" si="177"/>
        <v>日</v>
      </c>
      <c r="BU120" s="47" t="str">
        <f t="shared" si="177"/>
        <v>月</v>
      </c>
      <c r="BV120" s="47" t="str">
        <f t="shared" si="177"/>
        <v>火</v>
      </c>
      <c r="BW120" s="47" t="str">
        <f t="shared" si="177"/>
        <v>水</v>
      </c>
      <c r="BX120" s="47" t="str">
        <f t="shared" si="177"/>
        <v>木</v>
      </c>
      <c r="BY120" s="47" t="str">
        <f t="shared" si="177"/>
        <v>金</v>
      </c>
      <c r="BZ120" s="47" t="str">
        <f t="shared" si="177"/>
        <v>土</v>
      </c>
      <c r="CA120" s="47" t="str">
        <f t="shared" si="177"/>
        <v>日</v>
      </c>
      <c r="CB120" s="47" t="str">
        <f t="shared" si="177"/>
        <v>月</v>
      </c>
      <c r="CC120" s="47" t="str">
        <f t="shared" si="177"/>
        <v>火</v>
      </c>
      <c r="CD120" s="47" t="str">
        <f t="shared" si="177"/>
        <v>水</v>
      </c>
      <c r="CE120" s="47" t="str">
        <f>IF(CE119="／","／",TEXT(WEEKDAY(+CE119),"aaa"))</f>
        <v>木</v>
      </c>
      <c r="CF120" s="47" t="str">
        <f t="shared" ref="CF120:CN120" si="178">IF(CF119="／","／",TEXT(WEEKDAY(+CF119),"aaa"))</f>
        <v>金</v>
      </c>
      <c r="CG120" s="85" t="str">
        <f t="shared" si="178"/>
        <v>土</v>
      </c>
      <c r="CH120" s="49" t="str">
        <f t="shared" si="178"/>
        <v>日</v>
      </c>
      <c r="CI120" s="49" t="str">
        <f t="shared" si="178"/>
        <v>月</v>
      </c>
      <c r="CJ120" s="49" t="str">
        <f t="shared" si="178"/>
        <v>火</v>
      </c>
      <c r="CK120" s="49" t="str">
        <f t="shared" si="178"/>
        <v>水</v>
      </c>
      <c r="CL120" s="49" t="str">
        <f t="shared" si="178"/>
        <v>木</v>
      </c>
      <c r="CM120" s="49" t="str">
        <f t="shared" si="178"/>
        <v>金</v>
      </c>
      <c r="CN120" s="49" t="str">
        <f t="shared" si="178"/>
        <v>土</v>
      </c>
      <c r="CO120" s="151"/>
      <c r="CP120" s="154"/>
      <c r="CR120" s="144"/>
      <c r="CS120" s="37" t="s">
        <v>21</v>
      </c>
      <c r="CT120" s="50">
        <f>IFERROR(+CT119/CT118,"")</f>
        <v>0</v>
      </c>
      <c r="CU120" s="51" t="str">
        <f>IF(CT120="","",IF(CT120&gt;=0.285,"4週8休以上",IF(CT120&gt;=0.25,"4週7休以上4週8休未満",IF(CT120&gt;=0.214,"4週6休以上4週7休未満",IF(0.214&gt;CT120,"4週6休未満")))))</f>
        <v>4週6休未満</v>
      </c>
      <c r="CV120" s="34" t="str">
        <f t="shared" si="171"/>
        <v>対象期間</v>
      </c>
      <c r="CX120" s="39" t="s">
        <v>20</v>
      </c>
      <c r="CY120" s="46" t="str">
        <f>TEXT(WEEKDAY(+CY119),"aaa")</f>
        <v>木</v>
      </c>
      <c r="CZ120" s="46" t="str">
        <f>TEXT(WEEKDAY(+CZ119),"aaa")</f>
        <v>金</v>
      </c>
      <c r="DA120" s="46" t="str">
        <f t="shared" ref="DA120:DZ120" si="179">TEXT(WEEKDAY(+DA119),"aaa")</f>
        <v>土</v>
      </c>
      <c r="DB120" s="47" t="str">
        <f t="shared" si="179"/>
        <v>日</v>
      </c>
      <c r="DC120" s="47" t="str">
        <f t="shared" si="179"/>
        <v>月</v>
      </c>
      <c r="DD120" s="47" t="str">
        <f t="shared" si="179"/>
        <v>火</v>
      </c>
      <c r="DE120" s="47" t="str">
        <f t="shared" si="179"/>
        <v>水</v>
      </c>
      <c r="DF120" s="47" t="str">
        <f t="shared" si="179"/>
        <v>木</v>
      </c>
      <c r="DG120" s="47" t="str">
        <f t="shared" si="179"/>
        <v>金</v>
      </c>
      <c r="DH120" s="47" t="str">
        <f t="shared" si="179"/>
        <v>土</v>
      </c>
      <c r="DI120" s="47" t="str">
        <f t="shared" si="179"/>
        <v>日</v>
      </c>
      <c r="DJ120" s="47" t="str">
        <f t="shared" si="179"/>
        <v>月</v>
      </c>
      <c r="DK120" s="47" t="str">
        <f t="shared" si="179"/>
        <v>火</v>
      </c>
      <c r="DL120" s="47" t="str">
        <f t="shared" si="179"/>
        <v>水</v>
      </c>
      <c r="DM120" s="47" t="str">
        <f t="shared" si="179"/>
        <v>木</v>
      </c>
      <c r="DN120" s="47" t="str">
        <f t="shared" si="179"/>
        <v>金</v>
      </c>
      <c r="DO120" s="47" t="str">
        <f t="shared" si="179"/>
        <v>土</v>
      </c>
      <c r="DP120" s="47" t="str">
        <f t="shared" si="179"/>
        <v>日</v>
      </c>
      <c r="DQ120" s="47" t="str">
        <f t="shared" si="179"/>
        <v>月</v>
      </c>
      <c r="DR120" s="47" t="str">
        <f t="shared" si="179"/>
        <v>火</v>
      </c>
      <c r="DS120" s="47" t="str">
        <f t="shared" si="179"/>
        <v>水</v>
      </c>
      <c r="DT120" s="47" t="str">
        <f t="shared" si="179"/>
        <v>木</v>
      </c>
      <c r="DU120" s="47" t="str">
        <f t="shared" si="179"/>
        <v>金</v>
      </c>
      <c r="DV120" s="47" t="str">
        <f t="shared" si="179"/>
        <v>土</v>
      </c>
      <c r="DW120" s="47" t="str">
        <f t="shared" si="179"/>
        <v>日</v>
      </c>
      <c r="DX120" s="47" t="str">
        <f t="shared" si="179"/>
        <v>月</v>
      </c>
      <c r="DY120" s="47" t="str">
        <f t="shared" si="179"/>
        <v>火</v>
      </c>
      <c r="DZ120" s="47" t="str">
        <f t="shared" si="179"/>
        <v>水</v>
      </c>
      <c r="EA120" s="47" t="str">
        <f>IF(EA119="／","／",TEXT(WEEKDAY(+EA119),"aaa"))</f>
        <v>木</v>
      </c>
      <c r="EB120" s="47" t="str">
        <f t="shared" ref="EB120:EJ120" si="180">IF(EB119="／","／",TEXT(WEEKDAY(+EB119),"aaa"))</f>
        <v>金</v>
      </c>
      <c r="EC120" s="85" t="str">
        <f t="shared" si="180"/>
        <v>土</v>
      </c>
      <c r="ED120" s="49" t="str">
        <f t="shared" si="180"/>
        <v>日</v>
      </c>
      <c r="EE120" s="49" t="str">
        <f t="shared" si="180"/>
        <v>月</v>
      </c>
      <c r="EF120" s="49" t="str">
        <f t="shared" si="180"/>
        <v>火</v>
      </c>
      <c r="EG120" s="49" t="str">
        <f t="shared" si="180"/>
        <v>水</v>
      </c>
      <c r="EH120" s="49" t="str">
        <f t="shared" si="180"/>
        <v>木</v>
      </c>
      <c r="EI120" s="49" t="str">
        <f t="shared" si="180"/>
        <v>金</v>
      </c>
      <c r="EJ120" s="49" t="str">
        <f t="shared" si="180"/>
        <v>土</v>
      </c>
      <c r="EK120" s="151"/>
      <c r="EL120" s="154"/>
      <c r="EN120" s="144"/>
      <c r="EO120" s="37" t="s">
        <v>21</v>
      </c>
      <c r="EP120" s="50">
        <f>IFERROR(+EP119/EP118,"")</f>
        <v>0</v>
      </c>
      <c r="EQ120" s="51" t="str">
        <f>IF(EP120="","",IF(EP120&gt;=0.285,"4週8休以上",IF(EP120&gt;=0.25,"4週7休以上4週8休未満",IF(EP120&gt;=0.214,"4週6休以上4週7休未満",IF(0.214&gt;EP120,"4週6休未満")))))</f>
        <v>4週6休未満</v>
      </c>
      <c r="ER120" s="1"/>
      <c r="ES120" s="1"/>
      <c r="ET120" s="1"/>
      <c r="EU120" s="1"/>
      <c r="EV120" s="1"/>
      <c r="EW120" s="1"/>
    </row>
    <row r="121" spans="1:153" s="53" customFormat="1" ht="60" customHeight="1">
      <c r="A121" s="34" t="str">
        <f t="shared" si="170"/>
        <v>対象期間</v>
      </c>
      <c r="C121" s="54" t="s">
        <v>22</v>
      </c>
      <c r="D121" s="56"/>
      <c r="E121" s="56"/>
      <c r="F121" s="56"/>
      <c r="G121" s="56"/>
      <c r="H121" s="56"/>
      <c r="I121" s="56"/>
      <c r="J121" s="56"/>
      <c r="K121" s="56"/>
      <c r="L121" s="57"/>
      <c r="M121" s="56"/>
      <c r="N121" s="56"/>
      <c r="O121" s="58"/>
      <c r="P121" s="56"/>
      <c r="Q121" s="56"/>
      <c r="R121" s="56"/>
      <c r="S121" s="56"/>
      <c r="T121" s="56"/>
      <c r="U121" s="56"/>
      <c r="V121" s="56"/>
      <c r="W121" s="56"/>
      <c r="X121" s="56"/>
      <c r="Y121" s="56"/>
      <c r="Z121" s="56"/>
      <c r="AA121" s="56"/>
      <c r="AB121" s="56"/>
      <c r="AC121" s="56"/>
      <c r="AD121" s="58"/>
      <c r="AE121" s="56"/>
      <c r="AF121" s="56"/>
      <c r="AG121" s="56"/>
      <c r="AH121" s="86"/>
      <c r="AI121" s="60"/>
      <c r="AJ121" s="60"/>
      <c r="AK121" s="60"/>
      <c r="AL121" s="60"/>
      <c r="AM121" s="60"/>
      <c r="AN121" s="60"/>
      <c r="AO121" s="60"/>
      <c r="AP121" s="152"/>
      <c r="AQ121" s="155"/>
      <c r="AS121" s="141" t="s">
        <v>23</v>
      </c>
      <c r="AT121" s="87" t="s">
        <v>17</v>
      </c>
      <c r="AU121" s="62">
        <f>IF(IF(MONTH([1]入力表!$E$6)=12,YEAR([1]入力表!$E$6)+1&amp;"01",YEAR([1]入力表!$E$6)&amp;TEXT(MONTH([1]入力表!$E$6)+1,"00"))&gt;YEAR($D118)&amp;TEXT(MONTH($D118),"00"),COUNTIF(D123:AH123,"")+COUNTIF(D123:AH123,"●"),"")</f>
        <v>31</v>
      </c>
      <c r="AV121" s="63"/>
      <c r="AX121" s="64"/>
      <c r="AY121" s="64"/>
      <c r="AZ121" s="64"/>
      <c r="BB121" s="54" t="s">
        <v>22</v>
      </c>
      <c r="BC121" s="56"/>
      <c r="BD121" s="56"/>
      <c r="BE121" s="56"/>
      <c r="BF121" s="56"/>
      <c r="BG121" s="56"/>
      <c r="BH121" s="56"/>
      <c r="BI121" s="56"/>
      <c r="BJ121" s="56"/>
      <c r="BK121" s="57"/>
      <c r="BL121" s="56"/>
      <c r="BM121" s="56"/>
      <c r="BN121" s="58"/>
      <c r="BO121" s="56"/>
      <c r="BP121" s="56"/>
      <c r="BQ121" s="56"/>
      <c r="BR121" s="56"/>
      <c r="BS121" s="56"/>
      <c r="BT121" s="56"/>
      <c r="BU121" s="56"/>
      <c r="BV121" s="56"/>
      <c r="BW121" s="56"/>
      <c r="BX121" s="56"/>
      <c r="BY121" s="56"/>
      <c r="BZ121" s="56"/>
      <c r="CA121" s="56"/>
      <c r="CB121" s="56"/>
      <c r="CC121" s="58"/>
      <c r="CD121" s="56"/>
      <c r="CE121" s="56"/>
      <c r="CF121" s="56"/>
      <c r="CG121" s="86"/>
      <c r="CH121" s="60"/>
      <c r="CI121" s="60"/>
      <c r="CJ121" s="60"/>
      <c r="CK121" s="60"/>
      <c r="CL121" s="60"/>
      <c r="CM121" s="60"/>
      <c r="CN121" s="60"/>
      <c r="CO121" s="152"/>
      <c r="CP121" s="155"/>
      <c r="CR121" s="141" t="s">
        <v>23</v>
      </c>
      <c r="CS121" s="87" t="s">
        <v>17</v>
      </c>
      <c r="CT121" s="62">
        <f>IF(IF(MONTH([1]入力表!$E$6)=12,YEAR([1]入力表!$E$6)+1&amp;"01",YEAR([1]入力表!$E$6)&amp;TEXT(MONTH([1]入力表!$E$6)+1,"00"))&gt;YEAR($D118)&amp;TEXT(MONTH($D118),"00"),COUNTIF(BC123:CG123,"")+COUNTIF(BC123:CG123,"●"),"")</f>
        <v>31</v>
      </c>
      <c r="CU121" s="63"/>
      <c r="CV121" s="34" t="str">
        <f t="shared" si="171"/>
        <v>対象期間</v>
      </c>
      <c r="CX121" s="54" t="s">
        <v>22</v>
      </c>
      <c r="CY121" s="56"/>
      <c r="CZ121" s="56"/>
      <c r="DA121" s="56"/>
      <c r="DB121" s="56"/>
      <c r="DC121" s="56"/>
      <c r="DD121" s="56"/>
      <c r="DE121" s="56"/>
      <c r="DF121" s="56"/>
      <c r="DG121" s="57"/>
      <c r="DH121" s="56"/>
      <c r="DI121" s="56"/>
      <c r="DJ121" s="58"/>
      <c r="DK121" s="56"/>
      <c r="DL121" s="56"/>
      <c r="DM121" s="56"/>
      <c r="DN121" s="56"/>
      <c r="DO121" s="56"/>
      <c r="DP121" s="56"/>
      <c r="DQ121" s="56"/>
      <c r="DR121" s="56"/>
      <c r="DS121" s="56"/>
      <c r="DT121" s="56"/>
      <c r="DU121" s="56"/>
      <c r="DV121" s="56"/>
      <c r="DW121" s="56"/>
      <c r="DX121" s="56"/>
      <c r="DY121" s="58"/>
      <c r="DZ121" s="56"/>
      <c r="EA121" s="56"/>
      <c r="EB121" s="56"/>
      <c r="EC121" s="86"/>
      <c r="ED121" s="60"/>
      <c r="EE121" s="60"/>
      <c r="EF121" s="60"/>
      <c r="EG121" s="60"/>
      <c r="EH121" s="60"/>
      <c r="EI121" s="60"/>
      <c r="EJ121" s="60"/>
      <c r="EK121" s="152"/>
      <c r="EL121" s="155"/>
      <c r="EN121" s="141" t="s">
        <v>23</v>
      </c>
      <c r="EO121" s="87" t="s">
        <v>17</v>
      </c>
      <c r="EP121" s="62">
        <f>IF(IF(MONTH([1]入力表!$E$6)=12,YEAR([1]入力表!$E$6)+1&amp;"01",YEAR([1]入力表!$E$6)&amp;TEXT(MONTH([1]入力表!$E$6)+1,"00"))&gt;YEAR($D118)&amp;TEXT(MONTH($D118),"00"),COUNTIF(CY123:EC123,"")+COUNTIF(CY123:EC123,"●"),"")</f>
        <v>31</v>
      </c>
      <c r="EQ121" s="63"/>
      <c r="ER121" s="64"/>
      <c r="ES121" s="64"/>
      <c r="ET121" s="64"/>
      <c r="EU121" s="64"/>
      <c r="EV121" s="64"/>
      <c r="EW121" s="64"/>
    </row>
    <row r="122" spans="1:153" s="28" customFormat="1" ht="19.5" thickBot="1">
      <c r="A122" s="34" t="str">
        <f t="shared" si="170"/>
        <v>対象期間</v>
      </c>
      <c r="C122" s="39" t="s">
        <v>16</v>
      </c>
      <c r="D122" s="47"/>
      <c r="E122" s="47"/>
      <c r="F122" s="47"/>
      <c r="G122" s="47"/>
      <c r="H122" s="47"/>
      <c r="I122" s="47"/>
      <c r="J122" s="47"/>
      <c r="K122" s="47"/>
      <c r="L122" s="47"/>
      <c r="M122" s="47"/>
      <c r="N122" s="47"/>
      <c r="O122" s="47"/>
      <c r="P122" s="47"/>
      <c r="Q122" s="47"/>
      <c r="R122" s="47"/>
      <c r="S122" s="47"/>
      <c r="T122" s="47"/>
      <c r="U122" s="47"/>
      <c r="V122" s="47"/>
      <c r="W122" s="47"/>
      <c r="X122" s="47"/>
      <c r="Y122" s="47"/>
      <c r="Z122" s="47"/>
      <c r="AA122" s="47"/>
      <c r="AB122" s="47"/>
      <c r="AC122" s="47"/>
      <c r="AD122" s="47"/>
      <c r="AE122" s="47"/>
      <c r="AF122" s="47"/>
      <c r="AG122" s="47"/>
      <c r="AH122" s="85"/>
      <c r="AI122" s="49"/>
      <c r="AJ122" s="49"/>
      <c r="AK122" s="49"/>
      <c r="AL122" s="49"/>
      <c r="AM122" s="49"/>
      <c r="AN122" s="49"/>
      <c r="AO122" s="49"/>
      <c r="AP122" s="69">
        <f>COUNTIF(D122:AH122,"○")</f>
        <v>0</v>
      </c>
      <c r="AQ122" s="66">
        <f>+AP122+AQ114</f>
        <v>0</v>
      </c>
      <c r="AS122" s="142"/>
      <c r="AT122" s="37" t="s">
        <v>19</v>
      </c>
      <c r="AU122" s="43">
        <f>IF(IF(MONTH([1]入力表!$E$6)=12,YEAR([1]入力表!$E$6)+1&amp;"01",YEAR([1]入力表!$E$6)&amp;TEXT(MONTH([1]入力表!$E$6)+1,"00"))&gt;YEAR($D118)&amp;TEXT(MONTH($D118),"00"),COUNTIF(D123:AH123,"●"),"")</f>
        <v>0</v>
      </c>
      <c r="AX122" s="68"/>
      <c r="AY122" s="68"/>
      <c r="AZ122" s="68"/>
      <c r="BB122" s="39" t="s">
        <v>16</v>
      </c>
      <c r="BC122" s="47"/>
      <c r="BD122" s="47"/>
      <c r="BE122" s="47"/>
      <c r="BF122" s="47"/>
      <c r="BG122" s="47"/>
      <c r="BH122" s="47"/>
      <c r="BI122" s="47"/>
      <c r="BJ122" s="47"/>
      <c r="BK122" s="47"/>
      <c r="BL122" s="47"/>
      <c r="BM122" s="47"/>
      <c r="BN122" s="47"/>
      <c r="BO122" s="47"/>
      <c r="BP122" s="47"/>
      <c r="BQ122" s="47"/>
      <c r="BR122" s="47"/>
      <c r="BS122" s="47"/>
      <c r="BT122" s="47"/>
      <c r="BU122" s="47"/>
      <c r="BV122" s="47"/>
      <c r="BW122" s="47"/>
      <c r="BX122" s="47"/>
      <c r="BY122" s="47"/>
      <c r="BZ122" s="47"/>
      <c r="CA122" s="47"/>
      <c r="CB122" s="47"/>
      <c r="CC122" s="47"/>
      <c r="CD122" s="47"/>
      <c r="CE122" s="47"/>
      <c r="CF122" s="47"/>
      <c r="CG122" s="85"/>
      <c r="CH122" s="49"/>
      <c r="CI122" s="49"/>
      <c r="CJ122" s="49"/>
      <c r="CK122" s="49"/>
      <c r="CL122" s="49"/>
      <c r="CM122" s="49"/>
      <c r="CN122" s="49"/>
      <c r="CO122" s="69">
        <f>COUNTIF(BC122:CG122,"○")</f>
        <v>0</v>
      </c>
      <c r="CP122" s="66">
        <f>+CO122+CP114</f>
        <v>0</v>
      </c>
      <c r="CR122" s="142"/>
      <c r="CS122" s="37" t="s">
        <v>19</v>
      </c>
      <c r="CT122" s="43">
        <f>IF(IF(MONTH([1]入力表!$E$6)=12,YEAR([1]入力表!$E$6)+1&amp;"01",YEAR([1]入力表!$E$6)&amp;TEXT(MONTH([1]入力表!$E$6)+1,"00"))&gt;YEAR($D118)&amp;TEXT(MONTH($D118),"00"),COUNTIF(BC123:CG123,"●"),"")</f>
        <v>0</v>
      </c>
      <c r="CV122" s="34" t="str">
        <f t="shared" si="171"/>
        <v>対象期間</v>
      </c>
      <c r="CX122" s="39" t="s">
        <v>16</v>
      </c>
      <c r="CY122" s="47"/>
      <c r="CZ122" s="47"/>
      <c r="DA122" s="47"/>
      <c r="DB122" s="47"/>
      <c r="DC122" s="47"/>
      <c r="DD122" s="47"/>
      <c r="DE122" s="47"/>
      <c r="DF122" s="47"/>
      <c r="DG122" s="47"/>
      <c r="DH122" s="47"/>
      <c r="DI122" s="47"/>
      <c r="DJ122" s="47"/>
      <c r="DK122" s="47"/>
      <c r="DL122" s="47"/>
      <c r="DM122" s="47"/>
      <c r="DN122" s="47"/>
      <c r="DO122" s="47"/>
      <c r="DP122" s="47"/>
      <c r="DQ122" s="47"/>
      <c r="DR122" s="47"/>
      <c r="DS122" s="47"/>
      <c r="DT122" s="47"/>
      <c r="DU122" s="47"/>
      <c r="DV122" s="47"/>
      <c r="DW122" s="47"/>
      <c r="DX122" s="47"/>
      <c r="DY122" s="47"/>
      <c r="DZ122" s="47"/>
      <c r="EA122" s="47"/>
      <c r="EB122" s="47"/>
      <c r="EC122" s="85"/>
      <c r="ED122" s="49"/>
      <c r="EE122" s="49"/>
      <c r="EF122" s="49"/>
      <c r="EG122" s="49"/>
      <c r="EH122" s="49"/>
      <c r="EI122" s="49"/>
      <c r="EJ122" s="49"/>
      <c r="EK122" s="69">
        <f>COUNTIF(CY122:EC122,"○")</f>
        <v>0</v>
      </c>
      <c r="EL122" s="66">
        <f>+EK122+EL114</f>
        <v>0</v>
      </c>
      <c r="EN122" s="142"/>
      <c r="EO122" s="37" t="s">
        <v>19</v>
      </c>
      <c r="EP122" s="43">
        <f>IF(IF(MONTH([1]入力表!$E$6)=12,YEAR([1]入力表!$E$6)+1&amp;"01",YEAR([1]入力表!$E$6)&amp;TEXT(MONTH([1]入力表!$E$6)+1,"00"))&gt;YEAR($D118)&amp;TEXT(MONTH($D118),"00"),COUNTIF(CY123:EC123,"●"),"")</f>
        <v>0</v>
      </c>
      <c r="ER122" s="68"/>
      <c r="ES122" s="68"/>
      <c r="ET122" s="68"/>
      <c r="EU122" s="68"/>
      <c r="EV122" s="68"/>
      <c r="EW122" s="68"/>
    </row>
    <row r="123" spans="1:153" s="28" customFormat="1" ht="19.5" thickBot="1">
      <c r="A123" s="34" t="str">
        <f t="shared" si="170"/>
        <v>対象期間</v>
      </c>
      <c r="C123" s="70" t="s">
        <v>23</v>
      </c>
      <c r="D123" s="71"/>
      <c r="E123" s="71"/>
      <c r="F123" s="71"/>
      <c r="G123" s="71"/>
      <c r="H123" s="71"/>
      <c r="I123" s="71"/>
      <c r="J123" s="71"/>
      <c r="K123" s="71"/>
      <c r="L123" s="71"/>
      <c r="M123" s="71"/>
      <c r="N123" s="71"/>
      <c r="O123" s="71"/>
      <c r="P123" s="71"/>
      <c r="Q123" s="71"/>
      <c r="R123" s="71"/>
      <c r="S123" s="71"/>
      <c r="T123" s="71"/>
      <c r="U123" s="71"/>
      <c r="V123" s="71"/>
      <c r="W123" s="71"/>
      <c r="X123" s="71"/>
      <c r="Y123" s="71"/>
      <c r="Z123" s="71"/>
      <c r="AA123" s="71"/>
      <c r="AB123" s="71"/>
      <c r="AC123" s="71"/>
      <c r="AD123" s="71"/>
      <c r="AE123" s="71"/>
      <c r="AF123" s="71"/>
      <c r="AG123" s="71"/>
      <c r="AH123" s="93"/>
      <c r="AI123" s="73"/>
      <c r="AJ123" s="73"/>
      <c r="AK123" s="73"/>
      <c r="AL123" s="73"/>
      <c r="AM123" s="73"/>
      <c r="AN123" s="73"/>
      <c r="AO123" s="73"/>
      <c r="AP123" s="76">
        <f>COUNTIF(D123:AH123,"●")</f>
        <v>0</v>
      </c>
      <c r="AQ123" s="75">
        <f>+AP123+AQ115</f>
        <v>0</v>
      </c>
      <c r="AS123" s="142"/>
      <c r="AT123" s="37" t="s">
        <v>21</v>
      </c>
      <c r="AU123" s="50">
        <f>IFERROR(+AU122/AU121,"")</f>
        <v>0</v>
      </c>
      <c r="AV123" s="51" t="str">
        <f>IF(AU123="","",IF(AU123&gt;=0.285,"4週8休以上",IF(AU123&gt;=0.25,"4週7休以上4週8休未満",IF(AU123&gt;=0.214,"4週6休以上4週7休未満",IF(0.214&gt;AU123,"4週6休未満")))))</f>
        <v>4週6休未満</v>
      </c>
      <c r="AX123" s="68"/>
      <c r="AY123" s="68"/>
      <c r="AZ123" s="68"/>
      <c r="BB123" s="70" t="s">
        <v>23</v>
      </c>
      <c r="BC123" s="71"/>
      <c r="BD123" s="71"/>
      <c r="BE123" s="71"/>
      <c r="BF123" s="71"/>
      <c r="BG123" s="71"/>
      <c r="BH123" s="71"/>
      <c r="BI123" s="71"/>
      <c r="BJ123" s="71"/>
      <c r="BK123" s="71"/>
      <c r="BL123" s="71"/>
      <c r="BM123" s="71"/>
      <c r="BN123" s="71"/>
      <c r="BO123" s="71"/>
      <c r="BP123" s="71"/>
      <c r="BQ123" s="71"/>
      <c r="BR123" s="71"/>
      <c r="BS123" s="71"/>
      <c r="BT123" s="71"/>
      <c r="BU123" s="71"/>
      <c r="BV123" s="71"/>
      <c r="BW123" s="71"/>
      <c r="BX123" s="71"/>
      <c r="BY123" s="71"/>
      <c r="BZ123" s="71"/>
      <c r="CA123" s="71"/>
      <c r="CB123" s="71"/>
      <c r="CC123" s="71"/>
      <c r="CD123" s="71"/>
      <c r="CE123" s="71"/>
      <c r="CF123" s="71"/>
      <c r="CG123" s="93"/>
      <c r="CH123" s="73"/>
      <c r="CI123" s="73"/>
      <c r="CJ123" s="73"/>
      <c r="CK123" s="73"/>
      <c r="CL123" s="73"/>
      <c r="CM123" s="73"/>
      <c r="CN123" s="73"/>
      <c r="CO123" s="76">
        <f>COUNTIF(BC123:CG123,"●")</f>
        <v>0</v>
      </c>
      <c r="CP123" s="75">
        <f>+CO123+CP115</f>
        <v>0</v>
      </c>
      <c r="CR123" s="142"/>
      <c r="CS123" s="37" t="s">
        <v>21</v>
      </c>
      <c r="CT123" s="50">
        <f>IFERROR(+CT122/CT121,"")</f>
        <v>0</v>
      </c>
      <c r="CU123" s="51" t="str">
        <f>IF(CT123="","",IF(CT123&gt;=0.285,"4週8休以上",IF(CT123&gt;=0.25,"4週7休以上4週8休未満",IF(CT123&gt;=0.214,"4週6休以上4週7休未満",IF(0.214&gt;CT123,"4週6休未満")))))</f>
        <v>4週6休未満</v>
      </c>
      <c r="CV123" s="34" t="str">
        <f t="shared" si="171"/>
        <v>対象期間</v>
      </c>
      <c r="CX123" s="70" t="s">
        <v>23</v>
      </c>
      <c r="CY123" s="71"/>
      <c r="CZ123" s="71"/>
      <c r="DA123" s="71"/>
      <c r="DB123" s="71"/>
      <c r="DC123" s="71"/>
      <c r="DD123" s="71"/>
      <c r="DE123" s="71"/>
      <c r="DF123" s="71"/>
      <c r="DG123" s="71"/>
      <c r="DH123" s="71"/>
      <c r="DI123" s="71"/>
      <c r="DJ123" s="71"/>
      <c r="DK123" s="71"/>
      <c r="DL123" s="71"/>
      <c r="DM123" s="71"/>
      <c r="DN123" s="71"/>
      <c r="DO123" s="71"/>
      <c r="DP123" s="71"/>
      <c r="DQ123" s="71"/>
      <c r="DR123" s="71"/>
      <c r="DS123" s="71"/>
      <c r="DT123" s="71"/>
      <c r="DU123" s="71"/>
      <c r="DV123" s="71"/>
      <c r="DW123" s="71"/>
      <c r="DX123" s="71"/>
      <c r="DY123" s="71"/>
      <c r="DZ123" s="71"/>
      <c r="EA123" s="71"/>
      <c r="EB123" s="71"/>
      <c r="EC123" s="93"/>
      <c r="ED123" s="73"/>
      <c r="EE123" s="73"/>
      <c r="EF123" s="73"/>
      <c r="EG123" s="73"/>
      <c r="EH123" s="73"/>
      <c r="EI123" s="73"/>
      <c r="EJ123" s="73"/>
      <c r="EK123" s="76">
        <f>COUNTIF(CY123:EC123,"●")</f>
        <v>0</v>
      </c>
      <c r="EL123" s="75">
        <f>+EK123+EL115</f>
        <v>0</v>
      </c>
      <c r="EN123" s="142"/>
      <c r="EO123" s="37" t="s">
        <v>21</v>
      </c>
      <c r="EP123" s="50">
        <f>IFERROR(+EP122/EP121,"")</f>
        <v>0</v>
      </c>
      <c r="EQ123" s="51" t="str">
        <f>IF(EP123="","",IF(EP123&gt;=0.285,"4週8休以上",IF(EP123&gt;=0.25,"4週7休以上4週8休未満",IF(EP123&gt;=0.214,"4週6休以上4週7休未満",IF(0.214&gt;EP123,"4週6休未満")))))</f>
        <v>4週6休未満</v>
      </c>
      <c r="ER123" s="68"/>
      <c r="ES123" s="68"/>
      <c r="ET123" s="68"/>
      <c r="EU123" s="68"/>
      <c r="EV123" s="68"/>
      <c r="EW123" s="68"/>
    </row>
    <row r="124" spans="1:153" s="28" customFormat="1" ht="19.5" thickBot="1">
      <c r="A124" s="34"/>
      <c r="C124" s="77" t="s">
        <v>25</v>
      </c>
      <c r="D124" s="137"/>
      <c r="E124" s="138"/>
      <c r="F124" s="138"/>
      <c r="G124" s="139"/>
      <c r="H124" s="137" t="str">
        <f t="shared" ref="H124" si="181">IF(COUNTIF(H123:N123,"")&gt;=7,"",IF(COUNTIF(H123:N123,"●")&gt;=2,"OK","OUT"))</f>
        <v/>
      </c>
      <c r="I124" s="138"/>
      <c r="J124" s="138"/>
      <c r="K124" s="138"/>
      <c r="L124" s="138"/>
      <c r="M124" s="138"/>
      <c r="N124" s="139"/>
      <c r="O124" s="137" t="str">
        <f t="shared" ref="O124" si="182">IF(COUNTIF(O123:U123,"")&gt;=7,"",IF(COUNTIF(O123:U123,"●")&gt;=2,"OK","OUT"))</f>
        <v/>
      </c>
      <c r="P124" s="138"/>
      <c r="Q124" s="138"/>
      <c r="R124" s="138"/>
      <c r="S124" s="138"/>
      <c r="T124" s="138"/>
      <c r="U124" s="139"/>
      <c r="V124" s="137" t="str">
        <f>IF(COUNTIF(V123:AB123,"")&gt;=7,"",IF(COUNTIF(V123:AB123,"●")&gt;=2,"OK","OUT"))</f>
        <v/>
      </c>
      <c r="W124" s="138"/>
      <c r="X124" s="138"/>
      <c r="Y124" s="138"/>
      <c r="Z124" s="138"/>
      <c r="AA124" s="138"/>
      <c r="AB124" s="139"/>
      <c r="AC124" s="137" t="str">
        <f t="shared" ref="AC124" si="183">IF(COUNTIF(AC123:AI123,"")&gt;=7,"",IF(COUNTIF(AC123:AI123,"●")&gt;=2,"OK","OUT"))</f>
        <v/>
      </c>
      <c r="AD124" s="138"/>
      <c r="AE124" s="138"/>
      <c r="AF124" s="138"/>
      <c r="AG124" s="138"/>
      <c r="AH124" s="138"/>
      <c r="AI124" s="139"/>
      <c r="AJ124" s="137"/>
      <c r="AK124" s="138"/>
      <c r="AL124" s="138"/>
      <c r="AM124" s="138"/>
      <c r="AN124" s="138"/>
      <c r="AO124" s="138"/>
      <c r="AP124" s="83"/>
      <c r="AQ124" s="79"/>
      <c r="AS124" s="143"/>
      <c r="AT124" s="80" t="s">
        <v>26</v>
      </c>
      <c r="AU124" s="81" t="str">
        <f>IF(COUNTIF(D124:AO124,"OUT")&gt;=1,"OUT","OK")</f>
        <v>OK</v>
      </c>
      <c r="AV124" s="82"/>
      <c r="AX124" s="68"/>
      <c r="AY124" s="68"/>
      <c r="AZ124" s="68"/>
      <c r="BB124" s="77" t="s">
        <v>25</v>
      </c>
      <c r="BC124" s="137"/>
      <c r="BD124" s="138"/>
      <c r="BE124" s="138"/>
      <c r="BF124" s="139"/>
      <c r="BG124" s="137" t="str">
        <f t="shared" ref="BG124" si="184">IF(COUNTIF(BG123:BM123,"")&gt;=7,"",IF(COUNTIF(BG123:BM123,"●")&gt;=2,"OK","OUT"))</f>
        <v/>
      </c>
      <c r="BH124" s="138"/>
      <c r="BI124" s="138"/>
      <c r="BJ124" s="138"/>
      <c r="BK124" s="138"/>
      <c r="BL124" s="138"/>
      <c r="BM124" s="139"/>
      <c r="BN124" s="137" t="str">
        <f t="shared" ref="BN124" si="185">IF(COUNTIF(BN123:BT123,"")&gt;=7,"",IF(COUNTIF(BN123:BT123,"●")&gt;=2,"OK","OUT"))</f>
        <v/>
      </c>
      <c r="BO124" s="138"/>
      <c r="BP124" s="138"/>
      <c r="BQ124" s="138"/>
      <c r="BR124" s="138"/>
      <c r="BS124" s="138"/>
      <c r="BT124" s="139"/>
      <c r="BU124" s="137" t="str">
        <f>IF(COUNTIF(BU123:CA123,"")&gt;=7,"",IF(COUNTIF(BU123:CA123,"●")&gt;=2,"OK","OUT"))</f>
        <v/>
      </c>
      <c r="BV124" s="138"/>
      <c r="BW124" s="138"/>
      <c r="BX124" s="138"/>
      <c r="BY124" s="138"/>
      <c r="BZ124" s="138"/>
      <c r="CA124" s="139"/>
      <c r="CB124" s="137" t="str">
        <f t="shared" ref="CB124" si="186">IF(COUNTIF(CB123:CH123,"")&gt;=7,"",IF(COUNTIF(CB123:CH123,"●")&gt;=2,"OK","OUT"))</f>
        <v/>
      </c>
      <c r="CC124" s="138"/>
      <c r="CD124" s="138"/>
      <c r="CE124" s="138"/>
      <c r="CF124" s="138"/>
      <c r="CG124" s="138"/>
      <c r="CH124" s="139"/>
      <c r="CI124" s="137"/>
      <c r="CJ124" s="138"/>
      <c r="CK124" s="138"/>
      <c r="CL124" s="138"/>
      <c r="CM124" s="138"/>
      <c r="CN124" s="138"/>
      <c r="CO124" s="83"/>
      <c r="CP124" s="79"/>
      <c r="CR124" s="143"/>
      <c r="CS124" s="80" t="s">
        <v>26</v>
      </c>
      <c r="CT124" s="81" t="str">
        <f>IF(COUNTIF(BC124:CN124,"OUT")&gt;=1,"OUT","OK")</f>
        <v>OK</v>
      </c>
      <c r="CU124" s="82"/>
      <c r="CV124" s="34"/>
      <c r="CX124" s="77" t="s">
        <v>25</v>
      </c>
      <c r="CY124" s="137"/>
      <c r="CZ124" s="138"/>
      <c r="DA124" s="138"/>
      <c r="DB124" s="139"/>
      <c r="DC124" s="137" t="str">
        <f t="shared" ref="DC124" si="187">IF(COUNTIF(DC123:DI123,"")&gt;=7,"",IF(COUNTIF(DC123:DI123,"●")&gt;=2,"OK","OUT"))</f>
        <v/>
      </c>
      <c r="DD124" s="138"/>
      <c r="DE124" s="138"/>
      <c r="DF124" s="138"/>
      <c r="DG124" s="138"/>
      <c r="DH124" s="138"/>
      <c r="DI124" s="139"/>
      <c r="DJ124" s="137" t="str">
        <f t="shared" ref="DJ124" si="188">IF(COUNTIF(DJ123:DP123,"")&gt;=7,"",IF(COUNTIF(DJ123:DP123,"●")&gt;=2,"OK","OUT"))</f>
        <v/>
      </c>
      <c r="DK124" s="138"/>
      <c r="DL124" s="138"/>
      <c r="DM124" s="138"/>
      <c r="DN124" s="138"/>
      <c r="DO124" s="138"/>
      <c r="DP124" s="139"/>
      <c r="DQ124" s="137" t="str">
        <f>IF(COUNTIF(DQ123:DW123,"")&gt;=7,"",IF(COUNTIF(DQ123:DW123,"●")&gt;=2,"OK","OUT"))</f>
        <v/>
      </c>
      <c r="DR124" s="138"/>
      <c r="DS124" s="138"/>
      <c r="DT124" s="138"/>
      <c r="DU124" s="138"/>
      <c r="DV124" s="138"/>
      <c r="DW124" s="139"/>
      <c r="DX124" s="137" t="str">
        <f t="shared" ref="DX124" si="189">IF(COUNTIF(DX123:ED123,"")&gt;=7,"",IF(COUNTIF(DX123:ED123,"●")&gt;=2,"OK","OUT"))</f>
        <v/>
      </c>
      <c r="DY124" s="138"/>
      <c r="DZ124" s="138"/>
      <c r="EA124" s="138"/>
      <c r="EB124" s="138"/>
      <c r="EC124" s="138"/>
      <c r="ED124" s="139"/>
      <c r="EE124" s="137"/>
      <c r="EF124" s="138"/>
      <c r="EG124" s="138"/>
      <c r="EH124" s="138"/>
      <c r="EI124" s="138"/>
      <c r="EJ124" s="138"/>
      <c r="EK124" s="83"/>
      <c r="EL124" s="79"/>
      <c r="EN124" s="143"/>
      <c r="EO124" s="80" t="s">
        <v>26</v>
      </c>
      <c r="EP124" s="81" t="str">
        <f>IF(COUNTIF(CY124:EJ124,"OUT")&gt;=1,"OUT","OK")</f>
        <v>OK</v>
      </c>
      <c r="EQ124" s="82"/>
      <c r="ER124" s="68"/>
      <c r="ES124" s="68"/>
      <c r="ET124" s="68"/>
      <c r="EU124" s="68"/>
      <c r="EV124" s="68"/>
      <c r="EW124" s="68"/>
    </row>
    <row r="125" spans="1:153" ht="19.5" thickBot="1">
      <c r="A125" s="34" t="str">
        <f t="shared" si="170"/>
        <v>対象期間</v>
      </c>
      <c r="AX125" s="1"/>
      <c r="AY125" s="1"/>
      <c r="AZ125" s="1"/>
      <c r="CV125" s="34" t="str">
        <f t="shared" si="171"/>
        <v>対象期間</v>
      </c>
      <c r="ER125" s="1"/>
      <c r="ES125" s="1"/>
      <c r="ET125" s="1"/>
      <c r="EU125" s="1"/>
      <c r="EV125" s="1"/>
      <c r="EW125" s="1"/>
    </row>
    <row r="126" spans="1:153" ht="13.5" customHeight="1">
      <c r="A126" s="34" t="str">
        <f t="shared" ref="A126:A133" si="190">IF($AU$126="","","対象期間")</f>
        <v>対象期間</v>
      </c>
      <c r="C126" s="109" t="s">
        <v>13</v>
      </c>
      <c r="D126" s="145">
        <f>D118+MONTH(1)</f>
        <v>6</v>
      </c>
      <c r="E126" s="146"/>
      <c r="F126" s="146"/>
      <c r="G126" s="146"/>
      <c r="H126" s="146"/>
      <c r="I126" s="146"/>
      <c r="J126" s="146"/>
      <c r="K126" s="146"/>
      <c r="L126" s="146"/>
      <c r="M126" s="146"/>
      <c r="N126" s="146"/>
      <c r="O126" s="146"/>
      <c r="P126" s="146"/>
      <c r="Q126" s="146"/>
      <c r="R126" s="146"/>
      <c r="S126" s="146"/>
      <c r="T126" s="146"/>
      <c r="U126" s="146"/>
      <c r="V126" s="146"/>
      <c r="W126" s="146"/>
      <c r="X126" s="146"/>
      <c r="Y126" s="146"/>
      <c r="Z126" s="146"/>
      <c r="AA126" s="146"/>
      <c r="AB126" s="146"/>
      <c r="AC126" s="146"/>
      <c r="AD126" s="146"/>
      <c r="AE126" s="146"/>
      <c r="AF126" s="146"/>
      <c r="AG126" s="146"/>
      <c r="AH126" s="147">
        <f>D126+1</f>
        <v>7</v>
      </c>
      <c r="AI126" s="148"/>
      <c r="AJ126" s="148"/>
      <c r="AK126" s="148"/>
      <c r="AL126" s="148"/>
      <c r="AM126" s="148"/>
      <c r="AN126" s="148"/>
      <c r="AO126" s="149"/>
      <c r="AP126" s="150" t="s">
        <v>14</v>
      </c>
      <c r="AQ126" s="153" t="s">
        <v>15</v>
      </c>
      <c r="AS126" s="144" t="s">
        <v>16</v>
      </c>
      <c r="AT126" s="37" t="s">
        <v>17</v>
      </c>
      <c r="AU126" s="38">
        <f>IF(IF(MONTH([1]入力表!$E$6)=12,YEAR([1]入力表!$E$6)+1&amp;"01",YEAR([1]入力表!$E$6)&amp;TEXT(MONTH([1]入力表!$E$6)+1,"00"))&gt;YEAR($D126)&amp;TEXT(MONTH($D126),"00"),COUNTIF(D130:AH130,"")+COUNTIF(D130:AH130,"○"),"")</f>
        <v>31</v>
      </c>
      <c r="AX126" s="1"/>
      <c r="AY126" s="1"/>
      <c r="AZ126" s="1"/>
      <c r="BB126" s="109" t="s">
        <v>13</v>
      </c>
      <c r="BC126" s="145">
        <f>BC118+MONTH(1)</f>
        <v>6</v>
      </c>
      <c r="BD126" s="146"/>
      <c r="BE126" s="146"/>
      <c r="BF126" s="146"/>
      <c r="BG126" s="146"/>
      <c r="BH126" s="146"/>
      <c r="BI126" s="146"/>
      <c r="BJ126" s="146"/>
      <c r="BK126" s="146"/>
      <c r="BL126" s="146"/>
      <c r="BM126" s="146"/>
      <c r="BN126" s="146"/>
      <c r="BO126" s="146"/>
      <c r="BP126" s="146"/>
      <c r="BQ126" s="146"/>
      <c r="BR126" s="146"/>
      <c r="BS126" s="146"/>
      <c r="BT126" s="146"/>
      <c r="BU126" s="146"/>
      <c r="BV126" s="146"/>
      <c r="BW126" s="146"/>
      <c r="BX126" s="146"/>
      <c r="BY126" s="146"/>
      <c r="BZ126" s="146"/>
      <c r="CA126" s="146"/>
      <c r="CB126" s="146"/>
      <c r="CC126" s="146"/>
      <c r="CD126" s="146"/>
      <c r="CE126" s="146"/>
      <c r="CF126" s="146"/>
      <c r="CG126" s="147">
        <f>BC126+1</f>
        <v>7</v>
      </c>
      <c r="CH126" s="148"/>
      <c r="CI126" s="148"/>
      <c r="CJ126" s="148"/>
      <c r="CK126" s="148"/>
      <c r="CL126" s="148"/>
      <c r="CM126" s="148"/>
      <c r="CN126" s="149"/>
      <c r="CO126" s="150" t="s">
        <v>14</v>
      </c>
      <c r="CP126" s="153" t="s">
        <v>15</v>
      </c>
      <c r="CR126" s="144" t="s">
        <v>16</v>
      </c>
      <c r="CS126" s="37" t="s">
        <v>17</v>
      </c>
      <c r="CT126" s="38">
        <f>IF(IF(MONTH([1]入力表!$E$6)=12,YEAR([1]入力表!$E$6)+1&amp;"01",YEAR([1]入力表!$E$6)&amp;TEXT(MONTH([1]入力表!$E$6)+1,"00"))&gt;YEAR($D126)&amp;TEXT(MONTH($D126),"00"),COUNTIF(BC130:CG130,"")+COUNTIF(BC130:CG130,"○"),"")</f>
        <v>31</v>
      </c>
      <c r="CV126" s="34" t="str">
        <f t="shared" ref="CV126:CV133" si="191">IF($AU$126="","","対象期間")</f>
        <v>対象期間</v>
      </c>
      <c r="CX126" s="109" t="s">
        <v>13</v>
      </c>
      <c r="CY126" s="145">
        <f>CY118+MONTH(1)</f>
        <v>6</v>
      </c>
      <c r="CZ126" s="146"/>
      <c r="DA126" s="146"/>
      <c r="DB126" s="146"/>
      <c r="DC126" s="146"/>
      <c r="DD126" s="146"/>
      <c r="DE126" s="146"/>
      <c r="DF126" s="146"/>
      <c r="DG126" s="146"/>
      <c r="DH126" s="146"/>
      <c r="DI126" s="146"/>
      <c r="DJ126" s="146"/>
      <c r="DK126" s="146"/>
      <c r="DL126" s="146"/>
      <c r="DM126" s="146"/>
      <c r="DN126" s="146"/>
      <c r="DO126" s="146"/>
      <c r="DP126" s="146"/>
      <c r="DQ126" s="146"/>
      <c r="DR126" s="146"/>
      <c r="DS126" s="146"/>
      <c r="DT126" s="146"/>
      <c r="DU126" s="146"/>
      <c r="DV126" s="146"/>
      <c r="DW126" s="146"/>
      <c r="DX126" s="146"/>
      <c r="DY126" s="146"/>
      <c r="DZ126" s="146"/>
      <c r="EA126" s="146"/>
      <c r="EB126" s="146"/>
      <c r="EC126" s="147">
        <f>CY126+1</f>
        <v>7</v>
      </c>
      <c r="ED126" s="148"/>
      <c r="EE126" s="148"/>
      <c r="EF126" s="148"/>
      <c r="EG126" s="148"/>
      <c r="EH126" s="148"/>
      <c r="EI126" s="148"/>
      <c r="EJ126" s="149"/>
      <c r="EK126" s="150" t="s">
        <v>14</v>
      </c>
      <c r="EL126" s="153" t="s">
        <v>15</v>
      </c>
      <c r="EN126" s="144" t="s">
        <v>16</v>
      </c>
      <c r="EO126" s="37" t="s">
        <v>17</v>
      </c>
      <c r="EP126" s="38">
        <f>IF(IF(MONTH([1]入力表!$E$6)=12,YEAR([1]入力表!$E$6)+1&amp;"01",YEAR([1]入力表!$E$6)&amp;TEXT(MONTH([1]入力表!$E$6)+1,"00"))&gt;YEAR($D126)&amp;TEXT(MONTH($D126),"00"),COUNTIF(CY130:EC130,"")+COUNTIF(CY130:EC130,"○"),"")</f>
        <v>31</v>
      </c>
      <c r="ER126" s="1"/>
      <c r="ES126" s="1"/>
      <c r="ET126" s="1"/>
      <c r="EU126" s="1"/>
      <c r="EV126" s="1"/>
      <c r="EW126" s="1"/>
    </row>
    <row r="127" spans="1:153" ht="19.5" thickBot="1">
      <c r="A127" s="34" t="str">
        <f t="shared" si="190"/>
        <v>対象期間</v>
      </c>
      <c r="C127" s="39" t="s">
        <v>18</v>
      </c>
      <c r="D127" s="40">
        <f>DATE($M$7,D126,1)</f>
        <v>45809</v>
      </c>
      <c r="E127" s="40">
        <f>D127+1</f>
        <v>45810</v>
      </c>
      <c r="F127" s="40">
        <f t="shared" ref="F127:AO127" si="192">E127+1</f>
        <v>45811</v>
      </c>
      <c r="G127" s="41">
        <f t="shared" si="192"/>
        <v>45812</v>
      </c>
      <c r="H127" s="41">
        <f t="shared" si="192"/>
        <v>45813</v>
      </c>
      <c r="I127" s="41">
        <f t="shared" si="192"/>
        <v>45814</v>
      </c>
      <c r="J127" s="41">
        <f t="shared" si="192"/>
        <v>45815</v>
      </c>
      <c r="K127" s="41">
        <f t="shared" si="192"/>
        <v>45816</v>
      </c>
      <c r="L127" s="41">
        <f t="shared" si="192"/>
        <v>45817</v>
      </c>
      <c r="M127" s="41">
        <f t="shared" si="192"/>
        <v>45818</v>
      </c>
      <c r="N127" s="41">
        <f t="shared" si="192"/>
        <v>45819</v>
      </c>
      <c r="O127" s="41">
        <f t="shared" si="192"/>
        <v>45820</v>
      </c>
      <c r="P127" s="41">
        <f t="shared" si="192"/>
        <v>45821</v>
      </c>
      <c r="Q127" s="41">
        <f t="shared" si="192"/>
        <v>45822</v>
      </c>
      <c r="R127" s="41">
        <f t="shared" si="192"/>
        <v>45823</v>
      </c>
      <c r="S127" s="41">
        <f t="shared" si="192"/>
        <v>45824</v>
      </c>
      <c r="T127" s="41">
        <f t="shared" si="192"/>
        <v>45825</v>
      </c>
      <c r="U127" s="41">
        <f t="shared" si="192"/>
        <v>45826</v>
      </c>
      <c r="V127" s="41">
        <f t="shared" si="192"/>
        <v>45827</v>
      </c>
      <c r="W127" s="41">
        <f t="shared" si="192"/>
        <v>45828</v>
      </c>
      <c r="X127" s="41">
        <f t="shared" si="192"/>
        <v>45829</v>
      </c>
      <c r="Y127" s="41">
        <f t="shared" si="192"/>
        <v>45830</v>
      </c>
      <c r="Z127" s="41">
        <f t="shared" si="192"/>
        <v>45831</v>
      </c>
      <c r="AA127" s="41">
        <f t="shared" si="192"/>
        <v>45832</v>
      </c>
      <c r="AB127" s="41">
        <f t="shared" si="192"/>
        <v>45833</v>
      </c>
      <c r="AC127" s="41">
        <f t="shared" si="192"/>
        <v>45834</v>
      </c>
      <c r="AD127" s="41">
        <f t="shared" si="192"/>
        <v>45835</v>
      </c>
      <c r="AE127" s="41">
        <f t="shared" si="192"/>
        <v>45836</v>
      </c>
      <c r="AF127" s="41">
        <f t="shared" si="192"/>
        <v>45837</v>
      </c>
      <c r="AG127" s="84">
        <f t="shared" si="192"/>
        <v>45838</v>
      </c>
      <c r="AH127" s="42">
        <f t="shared" si="192"/>
        <v>45839</v>
      </c>
      <c r="AI127" s="42">
        <f t="shared" si="192"/>
        <v>45840</v>
      </c>
      <c r="AJ127" s="42">
        <f t="shared" si="192"/>
        <v>45841</v>
      </c>
      <c r="AK127" s="42">
        <f t="shared" si="192"/>
        <v>45842</v>
      </c>
      <c r="AL127" s="42">
        <f t="shared" si="192"/>
        <v>45843</v>
      </c>
      <c r="AM127" s="42">
        <f t="shared" si="192"/>
        <v>45844</v>
      </c>
      <c r="AN127" s="42">
        <f t="shared" si="192"/>
        <v>45845</v>
      </c>
      <c r="AO127" s="42">
        <f t="shared" si="192"/>
        <v>45846</v>
      </c>
      <c r="AP127" s="151"/>
      <c r="AQ127" s="154"/>
      <c r="AS127" s="144"/>
      <c r="AT127" s="37" t="s">
        <v>19</v>
      </c>
      <c r="AU127" s="43">
        <f>IF(IF(MONTH([1]入力表!$E$6)=12,YEAR([1]入力表!$E$6)+1&amp;"01",YEAR([1]入力表!$E$6)&amp;TEXT(MONTH([1]入力表!$E$6)+1,"00"))&gt;YEAR($D126)&amp;TEXT(MONTH($D126),"00"),COUNTIF(D130:AH130,"○"),"")</f>
        <v>0</v>
      </c>
      <c r="AX127" s="1"/>
      <c r="AY127" s="1"/>
      <c r="AZ127" s="1"/>
      <c r="BB127" s="39" t="s">
        <v>18</v>
      </c>
      <c r="BC127" s="40">
        <f>DATE($M$7,BC126,1)</f>
        <v>45809</v>
      </c>
      <c r="BD127" s="40">
        <f>BC127+1</f>
        <v>45810</v>
      </c>
      <c r="BE127" s="40">
        <f t="shared" ref="BE127:CN127" si="193">BD127+1</f>
        <v>45811</v>
      </c>
      <c r="BF127" s="41">
        <f t="shared" si="193"/>
        <v>45812</v>
      </c>
      <c r="BG127" s="41">
        <f t="shared" si="193"/>
        <v>45813</v>
      </c>
      <c r="BH127" s="41">
        <f t="shared" si="193"/>
        <v>45814</v>
      </c>
      <c r="BI127" s="41">
        <f t="shared" si="193"/>
        <v>45815</v>
      </c>
      <c r="BJ127" s="41">
        <f t="shared" si="193"/>
        <v>45816</v>
      </c>
      <c r="BK127" s="41">
        <f t="shared" si="193"/>
        <v>45817</v>
      </c>
      <c r="BL127" s="41">
        <f t="shared" si="193"/>
        <v>45818</v>
      </c>
      <c r="BM127" s="41">
        <f t="shared" si="193"/>
        <v>45819</v>
      </c>
      <c r="BN127" s="41">
        <f t="shared" si="193"/>
        <v>45820</v>
      </c>
      <c r="BO127" s="41">
        <f t="shared" si="193"/>
        <v>45821</v>
      </c>
      <c r="BP127" s="41">
        <f t="shared" si="193"/>
        <v>45822</v>
      </c>
      <c r="BQ127" s="41">
        <f t="shared" si="193"/>
        <v>45823</v>
      </c>
      <c r="BR127" s="41">
        <f t="shared" si="193"/>
        <v>45824</v>
      </c>
      <c r="BS127" s="41">
        <f t="shared" si="193"/>
        <v>45825</v>
      </c>
      <c r="BT127" s="41">
        <f t="shared" si="193"/>
        <v>45826</v>
      </c>
      <c r="BU127" s="41">
        <f t="shared" si="193"/>
        <v>45827</v>
      </c>
      <c r="BV127" s="41">
        <f t="shared" si="193"/>
        <v>45828</v>
      </c>
      <c r="BW127" s="41">
        <f t="shared" si="193"/>
        <v>45829</v>
      </c>
      <c r="BX127" s="41">
        <f t="shared" si="193"/>
        <v>45830</v>
      </c>
      <c r="BY127" s="41">
        <f t="shared" si="193"/>
        <v>45831</v>
      </c>
      <c r="BZ127" s="41">
        <f t="shared" si="193"/>
        <v>45832</v>
      </c>
      <c r="CA127" s="41">
        <f t="shared" si="193"/>
        <v>45833</v>
      </c>
      <c r="CB127" s="41">
        <f t="shared" si="193"/>
        <v>45834</v>
      </c>
      <c r="CC127" s="41">
        <f t="shared" si="193"/>
        <v>45835</v>
      </c>
      <c r="CD127" s="41">
        <f t="shared" si="193"/>
        <v>45836</v>
      </c>
      <c r="CE127" s="41">
        <f t="shared" si="193"/>
        <v>45837</v>
      </c>
      <c r="CF127" s="84">
        <f t="shared" si="193"/>
        <v>45838</v>
      </c>
      <c r="CG127" s="42">
        <f t="shared" si="193"/>
        <v>45839</v>
      </c>
      <c r="CH127" s="42">
        <f t="shared" si="193"/>
        <v>45840</v>
      </c>
      <c r="CI127" s="42">
        <f t="shared" si="193"/>
        <v>45841</v>
      </c>
      <c r="CJ127" s="42">
        <f t="shared" si="193"/>
        <v>45842</v>
      </c>
      <c r="CK127" s="42">
        <f t="shared" si="193"/>
        <v>45843</v>
      </c>
      <c r="CL127" s="42">
        <f t="shared" si="193"/>
        <v>45844</v>
      </c>
      <c r="CM127" s="42">
        <f t="shared" si="193"/>
        <v>45845</v>
      </c>
      <c r="CN127" s="42">
        <f t="shared" si="193"/>
        <v>45846</v>
      </c>
      <c r="CO127" s="151"/>
      <c r="CP127" s="154"/>
      <c r="CR127" s="144"/>
      <c r="CS127" s="37" t="s">
        <v>19</v>
      </c>
      <c r="CT127" s="43">
        <f>IF(IF(MONTH([1]入力表!$E$6)=12,YEAR([1]入力表!$E$6)+1&amp;"01",YEAR([1]入力表!$E$6)&amp;TEXT(MONTH([1]入力表!$E$6)+1,"00"))&gt;YEAR($D126)&amp;TEXT(MONTH($D126),"00"),COUNTIF(BC130:CG130,"○"),"")</f>
        <v>0</v>
      </c>
      <c r="CV127" s="34" t="str">
        <f t="shared" si="191"/>
        <v>対象期間</v>
      </c>
      <c r="CX127" s="39" t="s">
        <v>18</v>
      </c>
      <c r="CY127" s="40">
        <f>DATE($M$7,CY126,1)</f>
        <v>45809</v>
      </c>
      <c r="CZ127" s="40">
        <f>CY127+1</f>
        <v>45810</v>
      </c>
      <c r="DA127" s="40">
        <f t="shared" ref="DA127:EJ127" si="194">CZ127+1</f>
        <v>45811</v>
      </c>
      <c r="DB127" s="41">
        <f t="shared" si="194"/>
        <v>45812</v>
      </c>
      <c r="DC127" s="41">
        <f t="shared" si="194"/>
        <v>45813</v>
      </c>
      <c r="DD127" s="41">
        <f t="shared" si="194"/>
        <v>45814</v>
      </c>
      <c r="DE127" s="41">
        <f t="shared" si="194"/>
        <v>45815</v>
      </c>
      <c r="DF127" s="41">
        <f t="shared" si="194"/>
        <v>45816</v>
      </c>
      <c r="DG127" s="41">
        <f t="shared" si="194"/>
        <v>45817</v>
      </c>
      <c r="DH127" s="41">
        <f t="shared" si="194"/>
        <v>45818</v>
      </c>
      <c r="DI127" s="41">
        <f t="shared" si="194"/>
        <v>45819</v>
      </c>
      <c r="DJ127" s="41">
        <f t="shared" si="194"/>
        <v>45820</v>
      </c>
      <c r="DK127" s="41">
        <f t="shared" si="194"/>
        <v>45821</v>
      </c>
      <c r="DL127" s="41">
        <f t="shared" si="194"/>
        <v>45822</v>
      </c>
      <c r="DM127" s="41">
        <f t="shared" si="194"/>
        <v>45823</v>
      </c>
      <c r="DN127" s="41">
        <f t="shared" si="194"/>
        <v>45824</v>
      </c>
      <c r="DO127" s="41">
        <f t="shared" si="194"/>
        <v>45825</v>
      </c>
      <c r="DP127" s="41">
        <f t="shared" si="194"/>
        <v>45826</v>
      </c>
      <c r="DQ127" s="41">
        <f t="shared" si="194"/>
        <v>45827</v>
      </c>
      <c r="DR127" s="41">
        <f t="shared" si="194"/>
        <v>45828</v>
      </c>
      <c r="DS127" s="41">
        <f t="shared" si="194"/>
        <v>45829</v>
      </c>
      <c r="DT127" s="41">
        <f t="shared" si="194"/>
        <v>45830</v>
      </c>
      <c r="DU127" s="41">
        <f t="shared" si="194"/>
        <v>45831</v>
      </c>
      <c r="DV127" s="41">
        <f t="shared" si="194"/>
        <v>45832</v>
      </c>
      <c r="DW127" s="41">
        <f t="shared" si="194"/>
        <v>45833</v>
      </c>
      <c r="DX127" s="41">
        <f t="shared" si="194"/>
        <v>45834</v>
      </c>
      <c r="DY127" s="41">
        <f t="shared" si="194"/>
        <v>45835</v>
      </c>
      <c r="DZ127" s="41">
        <f t="shared" si="194"/>
        <v>45836</v>
      </c>
      <c r="EA127" s="41">
        <f t="shared" si="194"/>
        <v>45837</v>
      </c>
      <c r="EB127" s="84">
        <f t="shared" si="194"/>
        <v>45838</v>
      </c>
      <c r="EC127" s="42">
        <f t="shared" si="194"/>
        <v>45839</v>
      </c>
      <c r="ED127" s="42">
        <f t="shared" si="194"/>
        <v>45840</v>
      </c>
      <c r="EE127" s="42">
        <f t="shared" si="194"/>
        <v>45841</v>
      </c>
      <c r="EF127" s="42">
        <f t="shared" si="194"/>
        <v>45842</v>
      </c>
      <c r="EG127" s="42">
        <f t="shared" si="194"/>
        <v>45843</v>
      </c>
      <c r="EH127" s="42">
        <f t="shared" si="194"/>
        <v>45844</v>
      </c>
      <c r="EI127" s="42">
        <f t="shared" si="194"/>
        <v>45845</v>
      </c>
      <c r="EJ127" s="42">
        <f t="shared" si="194"/>
        <v>45846</v>
      </c>
      <c r="EK127" s="151"/>
      <c r="EL127" s="154"/>
      <c r="EN127" s="144"/>
      <c r="EO127" s="37" t="s">
        <v>19</v>
      </c>
      <c r="EP127" s="43">
        <f>IF(IF(MONTH([1]入力表!$E$6)=12,YEAR([1]入力表!$E$6)+1&amp;"01",YEAR([1]入力表!$E$6)&amp;TEXT(MONTH([1]入力表!$E$6)+1,"00"))&gt;YEAR($D126)&amp;TEXT(MONTH($D126),"00"),COUNTIF(CY130:EC130,"○"),"")</f>
        <v>0</v>
      </c>
      <c r="ER127" s="1"/>
      <c r="ES127" s="1"/>
      <c r="ET127" s="1"/>
      <c r="EU127" s="1"/>
      <c r="EV127" s="1"/>
      <c r="EW127" s="1"/>
    </row>
    <row r="128" spans="1:153" ht="19.5" thickBot="1">
      <c r="A128" s="34" t="str">
        <f t="shared" si="190"/>
        <v>対象期間</v>
      </c>
      <c r="C128" s="39" t="s">
        <v>20</v>
      </c>
      <c r="D128" s="46" t="str">
        <f>TEXT(WEEKDAY(+D127),"aaa")</f>
        <v>日</v>
      </c>
      <c r="E128" s="46" t="str">
        <f>TEXT(WEEKDAY(+E127),"aaa")</f>
        <v>月</v>
      </c>
      <c r="F128" s="46" t="str">
        <f t="shared" ref="F128:AE128" si="195">TEXT(WEEKDAY(+F127),"aaa")</f>
        <v>火</v>
      </c>
      <c r="G128" s="47" t="str">
        <f t="shared" si="195"/>
        <v>水</v>
      </c>
      <c r="H128" s="47" t="str">
        <f t="shared" si="195"/>
        <v>木</v>
      </c>
      <c r="I128" s="47" t="str">
        <f t="shared" si="195"/>
        <v>金</v>
      </c>
      <c r="J128" s="47" t="str">
        <f t="shared" si="195"/>
        <v>土</v>
      </c>
      <c r="K128" s="47" t="str">
        <f t="shared" si="195"/>
        <v>日</v>
      </c>
      <c r="L128" s="47" t="str">
        <f t="shared" si="195"/>
        <v>月</v>
      </c>
      <c r="M128" s="47" t="str">
        <f t="shared" si="195"/>
        <v>火</v>
      </c>
      <c r="N128" s="47" t="str">
        <f t="shared" si="195"/>
        <v>水</v>
      </c>
      <c r="O128" s="47" t="str">
        <f t="shared" si="195"/>
        <v>木</v>
      </c>
      <c r="P128" s="47" t="str">
        <f t="shared" si="195"/>
        <v>金</v>
      </c>
      <c r="Q128" s="47" t="str">
        <f t="shared" si="195"/>
        <v>土</v>
      </c>
      <c r="R128" s="47" t="str">
        <f t="shared" si="195"/>
        <v>日</v>
      </c>
      <c r="S128" s="47" t="str">
        <f t="shared" si="195"/>
        <v>月</v>
      </c>
      <c r="T128" s="47" t="str">
        <f t="shared" si="195"/>
        <v>火</v>
      </c>
      <c r="U128" s="47" t="str">
        <f t="shared" si="195"/>
        <v>水</v>
      </c>
      <c r="V128" s="47" t="str">
        <f t="shared" si="195"/>
        <v>木</v>
      </c>
      <c r="W128" s="47" t="str">
        <f t="shared" si="195"/>
        <v>金</v>
      </c>
      <c r="X128" s="47" t="str">
        <f t="shared" si="195"/>
        <v>土</v>
      </c>
      <c r="Y128" s="47" t="str">
        <f t="shared" si="195"/>
        <v>日</v>
      </c>
      <c r="Z128" s="47" t="str">
        <f t="shared" si="195"/>
        <v>月</v>
      </c>
      <c r="AA128" s="47" t="str">
        <f t="shared" si="195"/>
        <v>火</v>
      </c>
      <c r="AB128" s="47" t="str">
        <f t="shared" si="195"/>
        <v>水</v>
      </c>
      <c r="AC128" s="47" t="str">
        <f t="shared" si="195"/>
        <v>木</v>
      </c>
      <c r="AD128" s="47" t="str">
        <f t="shared" si="195"/>
        <v>金</v>
      </c>
      <c r="AE128" s="47" t="str">
        <f t="shared" si="195"/>
        <v>土</v>
      </c>
      <c r="AF128" s="47" t="str">
        <f>IF(AF127="／","／",TEXT(WEEKDAY(+AF127),"aaa"))</f>
        <v>日</v>
      </c>
      <c r="AG128" s="85" t="str">
        <f t="shared" ref="AG128:AO128" si="196">IF(AG127="／","／",TEXT(WEEKDAY(+AG127),"aaa"))</f>
        <v>月</v>
      </c>
      <c r="AH128" s="49" t="str">
        <f t="shared" si="196"/>
        <v>火</v>
      </c>
      <c r="AI128" s="49" t="str">
        <f t="shared" si="196"/>
        <v>水</v>
      </c>
      <c r="AJ128" s="49" t="str">
        <f t="shared" si="196"/>
        <v>木</v>
      </c>
      <c r="AK128" s="49" t="str">
        <f t="shared" si="196"/>
        <v>金</v>
      </c>
      <c r="AL128" s="49" t="str">
        <f t="shared" si="196"/>
        <v>土</v>
      </c>
      <c r="AM128" s="49" t="str">
        <f t="shared" si="196"/>
        <v>日</v>
      </c>
      <c r="AN128" s="49" t="str">
        <f t="shared" si="196"/>
        <v>月</v>
      </c>
      <c r="AO128" s="49" t="str">
        <f t="shared" si="196"/>
        <v>火</v>
      </c>
      <c r="AP128" s="151"/>
      <c r="AQ128" s="154"/>
      <c r="AS128" s="144"/>
      <c r="AT128" s="37" t="s">
        <v>21</v>
      </c>
      <c r="AU128" s="50">
        <f>IFERROR(+AU127/AU126,"")</f>
        <v>0</v>
      </c>
      <c r="AV128" s="51" t="str">
        <f>IF(AU128="","",IF(AU128&gt;=0.285,"4週8休以上",IF(AU128&gt;=0.25,"4週7休以上4週8休未満",IF(AU128&gt;=0.214,"4週6休以上4週7休未満",IF(0.214&gt;AU128,"4週6休未満")))))</f>
        <v>4週6休未満</v>
      </c>
      <c r="AX128" s="1"/>
      <c r="AY128" s="1"/>
      <c r="AZ128" s="1"/>
      <c r="BB128" s="39" t="s">
        <v>20</v>
      </c>
      <c r="BC128" s="46" t="str">
        <f>TEXT(WEEKDAY(+BC127),"aaa")</f>
        <v>日</v>
      </c>
      <c r="BD128" s="46" t="str">
        <f>TEXT(WEEKDAY(+BD127),"aaa")</f>
        <v>月</v>
      </c>
      <c r="BE128" s="46" t="str">
        <f t="shared" ref="BE128:CD128" si="197">TEXT(WEEKDAY(+BE127),"aaa")</f>
        <v>火</v>
      </c>
      <c r="BF128" s="47" t="str">
        <f t="shared" si="197"/>
        <v>水</v>
      </c>
      <c r="BG128" s="47" t="str">
        <f t="shared" si="197"/>
        <v>木</v>
      </c>
      <c r="BH128" s="47" t="str">
        <f t="shared" si="197"/>
        <v>金</v>
      </c>
      <c r="BI128" s="47" t="str">
        <f t="shared" si="197"/>
        <v>土</v>
      </c>
      <c r="BJ128" s="47" t="str">
        <f t="shared" si="197"/>
        <v>日</v>
      </c>
      <c r="BK128" s="47" t="str">
        <f t="shared" si="197"/>
        <v>月</v>
      </c>
      <c r="BL128" s="47" t="str">
        <f t="shared" si="197"/>
        <v>火</v>
      </c>
      <c r="BM128" s="47" t="str">
        <f t="shared" si="197"/>
        <v>水</v>
      </c>
      <c r="BN128" s="47" t="str">
        <f t="shared" si="197"/>
        <v>木</v>
      </c>
      <c r="BO128" s="47" t="str">
        <f t="shared" si="197"/>
        <v>金</v>
      </c>
      <c r="BP128" s="47" t="str">
        <f t="shared" si="197"/>
        <v>土</v>
      </c>
      <c r="BQ128" s="47" t="str">
        <f t="shared" si="197"/>
        <v>日</v>
      </c>
      <c r="BR128" s="47" t="str">
        <f t="shared" si="197"/>
        <v>月</v>
      </c>
      <c r="BS128" s="47" t="str">
        <f t="shared" si="197"/>
        <v>火</v>
      </c>
      <c r="BT128" s="47" t="str">
        <f t="shared" si="197"/>
        <v>水</v>
      </c>
      <c r="BU128" s="47" t="str">
        <f t="shared" si="197"/>
        <v>木</v>
      </c>
      <c r="BV128" s="47" t="str">
        <f t="shared" si="197"/>
        <v>金</v>
      </c>
      <c r="BW128" s="47" t="str">
        <f t="shared" si="197"/>
        <v>土</v>
      </c>
      <c r="BX128" s="47" t="str">
        <f t="shared" si="197"/>
        <v>日</v>
      </c>
      <c r="BY128" s="47" t="str">
        <f t="shared" si="197"/>
        <v>月</v>
      </c>
      <c r="BZ128" s="47" t="str">
        <f t="shared" si="197"/>
        <v>火</v>
      </c>
      <c r="CA128" s="47" t="str">
        <f t="shared" si="197"/>
        <v>水</v>
      </c>
      <c r="CB128" s="47" t="str">
        <f t="shared" si="197"/>
        <v>木</v>
      </c>
      <c r="CC128" s="47" t="str">
        <f t="shared" si="197"/>
        <v>金</v>
      </c>
      <c r="CD128" s="47" t="str">
        <f t="shared" si="197"/>
        <v>土</v>
      </c>
      <c r="CE128" s="47" t="str">
        <f>IF(CE127="／","／",TEXT(WEEKDAY(+CE127),"aaa"))</f>
        <v>日</v>
      </c>
      <c r="CF128" s="85" t="str">
        <f t="shared" ref="CF128:CN128" si="198">IF(CF127="／","／",TEXT(WEEKDAY(+CF127),"aaa"))</f>
        <v>月</v>
      </c>
      <c r="CG128" s="49" t="str">
        <f t="shared" si="198"/>
        <v>火</v>
      </c>
      <c r="CH128" s="49" t="str">
        <f t="shared" si="198"/>
        <v>水</v>
      </c>
      <c r="CI128" s="49" t="str">
        <f t="shared" si="198"/>
        <v>木</v>
      </c>
      <c r="CJ128" s="49" t="str">
        <f t="shared" si="198"/>
        <v>金</v>
      </c>
      <c r="CK128" s="49" t="str">
        <f t="shared" si="198"/>
        <v>土</v>
      </c>
      <c r="CL128" s="49" t="str">
        <f t="shared" si="198"/>
        <v>日</v>
      </c>
      <c r="CM128" s="49" t="str">
        <f t="shared" si="198"/>
        <v>月</v>
      </c>
      <c r="CN128" s="49" t="str">
        <f t="shared" si="198"/>
        <v>火</v>
      </c>
      <c r="CO128" s="151"/>
      <c r="CP128" s="154"/>
      <c r="CR128" s="144"/>
      <c r="CS128" s="37" t="s">
        <v>21</v>
      </c>
      <c r="CT128" s="50">
        <f>IFERROR(+CT127/CT126,"")</f>
        <v>0</v>
      </c>
      <c r="CU128" s="51" t="str">
        <f>IF(CT128="","",IF(CT128&gt;=0.285,"4週8休以上",IF(CT128&gt;=0.25,"4週7休以上4週8休未満",IF(CT128&gt;=0.214,"4週6休以上4週7休未満",IF(0.214&gt;CT128,"4週6休未満")))))</f>
        <v>4週6休未満</v>
      </c>
      <c r="CV128" s="34" t="str">
        <f t="shared" si="191"/>
        <v>対象期間</v>
      </c>
      <c r="CX128" s="39" t="s">
        <v>20</v>
      </c>
      <c r="CY128" s="46" t="str">
        <f>TEXT(WEEKDAY(+CY127),"aaa")</f>
        <v>日</v>
      </c>
      <c r="CZ128" s="46" t="str">
        <f>TEXT(WEEKDAY(+CZ127),"aaa")</f>
        <v>月</v>
      </c>
      <c r="DA128" s="46" t="str">
        <f t="shared" ref="DA128:DZ128" si="199">TEXT(WEEKDAY(+DA127),"aaa")</f>
        <v>火</v>
      </c>
      <c r="DB128" s="47" t="str">
        <f t="shared" si="199"/>
        <v>水</v>
      </c>
      <c r="DC128" s="47" t="str">
        <f t="shared" si="199"/>
        <v>木</v>
      </c>
      <c r="DD128" s="47" t="str">
        <f t="shared" si="199"/>
        <v>金</v>
      </c>
      <c r="DE128" s="47" t="str">
        <f t="shared" si="199"/>
        <v>土</v>
      </c>
      <c r="DF128" s="47" t="str">
        <f t="shared" si="199"/>
        <v>日</v>
      </c>
      <c r="DG128" s="47" t="str">
        <f t="shared" si="199"/>
        <v>月</v>
      </c>
      <c r="DH128" s="47" t="str">
        <f t="shared" si="199"/>
        <v>火</v>
      </c>
      <c r="DI128" s="47" t="str">
        <f t="shared" si="199"/>
        <v>水</v>
      </c>
      <c r="DJ128" s="47" t="str">
        <f t="shared" si="199"/>
        <v>木</v>
      </c>
      <c r="DK128" s="47" t="str">
        <f t="shared" si="199"/>
        <v>金</v>
      </c>
      <c r="DL128" s="47" t="str">
        <f t="shared" si="199"/>
        <v>土</v>
      </c>
      <c r="DM128" s="47" t="str">
        <f t="shared" si="199"/>
        <v>日</v>
      </c>
      <c r="DN128" s="47" t="str">
        <f t="shared" si="199"/>
        <v>月</v>
      </c>
      <c r="DO128" s="47" t="str">
        <f t="shared" si="199"/>
        <v>火</v>
      </c>
      <c r="DP128" s="47" t="str">
        <f t="shared" si="199"/>
        <v>水</v>
      </c>
      <c r="DQ128" s="47" t="str">
        <f t="shared" si="199"/>
        <v>木</v>
      </c>
      <c r="DR128" s="47" t="str">
        <f t="shared" si="199"/>
        <v>金</v>
      </c>
      <c r="DS128" s="47" t="str">
        <f t="shared" si="199"/>
        <v>土</v>
      </c>
      <c r="DT128" s="47" t="str">
        <f t="shared" si="199"/>
        <v>日</v>
      </c>
      <c r="DU128" s="47" t="str">
        <f t="shared" si="199"/>
        <v>月</v>
      </c>
      <c r="DV128" s="47" t="str">
        <f t="shared" si="199"/>
        <v>火</v>
      </c>
      <c r="DW128" s="47" t="str">
        <f t="shared" si="199"/>
        <v>水</v>
      </c>
      <c r="DX128" s="47" t="str">
        <f t="shared" si="199"/>
        <v>木</v>
      </c>
      <c r="DY128" s="47" t="str">
        <f t="shared" si="199"/>
        <v>金</v>
      </c>
      <c r="DZ128" s="47" t="str">
        <f t="shared" si="199"/>
        <v>土</v>
      </c>
      <c r="EA128" s="47" t="str">
        <f>IF(EA127="／","／",TEXT(WEEKDAY(+EA127),"aaa"))</f>
        <v>日</v>
      </c>
      <c r="EB128" s="85" t="str">
        <f t="shared" ref="EB128:EJ128" si="200">IF(EB127="／","／",TEXT(WEEKDAY(+EB127),"aaa"))</f>
        <v>月</v>
      </c>
      <c r="EC128" s="49" t="str">
        <f t="shared" si="200"/>
        <v>火</v>
      </c>
      <c r="ED128" s="49" t="str">
        <f t="shared" si="200"/>
        <v>水</v>
      </c>
      <c r="EE128" s="49" t="str">
        <f t="shared" si="200"/>
        <v>木</v>
      </c>
      <c r="EF128" s="49" t="str">
        <f t="shared" si="200"/>
        <v>金</v>
      </c>
      <c r="EG128" s="49" t="str">
        <f t="shared" si="200"/>
        <v>土</v>
      </c>
      <c r="EH128" s="49" t="str">
        <f t="shared" si="200"/>
        <v>日</v>
      </c>
      <c r="EI128" s="49" t="str">
        <f t="shared" si="200"/>
        <v>月</v>
      </c>
      <c r="EJ128" s="49" t="str">
        <f t="shared" si="200"/>
        <v>火</v>
      </c>
      <c r="EK128" s="151"/>
      <c r="EL128" s="154"/>
      <c r="EN128" s="144"/>
      <c r="EO128" s="37" t="s">
        <v>21</v>
      </c>
      <c r="EP128" s="50">
        <f>IFERROR(+EP127/EP126,"")</f>
        <v>0</v>
      </c>
      <c r="EQ128" s="51" t="str">
        <f>IF(EP128="","",IF(EP128&gt;=0.285,"4週8休以上",IF(EP128&gt;=0.25,"4週7休以上4週8休未満",IF(EP128&gt;=0.214,"4週6休以上4週7休未満",IF(0.214&gt;EP128,"4週6休未満")))))</f>
        <v>4週6休未満</v>
      </c>
      <c r="ER128" s="1"/>
      <c r="ES128" s="1"/>
      <c r="ET128" s="1"/>
      <c r="EU128" s="1"/>
      <c r="EV128" s="1"/>
      <c r="EW128" s="1"/>
    </row>
    <row r="129" spans="1:153" s="53" customFormat="1" ht="60" customHeight="1">
      <c r="A129" s="34" t="str">
        <f t="shared" si="190"/>
        <v>対象期間</v>
      </c>
      <c r="C129" s="54" t="s">
        <v>22</v>
      </c>
      <c r="D129" s="56"/>
      <c r="E129" s="56"/>
      <c r="F129" s="56"/>
      <c r="G129" s="56"/>
      <c r="H129" s="56"/>
      <c r="I129" s="56"/>
      <c r="J129" s="56"/>
      <c r="K129" s="56"/>
      <c r="L129" s="57"/>
      <c r="M129" s="56"/>
      <c r="N129" s="56"/>
      <c r="O129" s="58"/>
      <c r="P129" s="56"/>
      <c r="Q129" s="56"/>
      <c r="R129" s="56"/>
      <c r="S129" s="56"/>
      <c r="T129" s="56"/>
      <c r="U129" s="56"/>
      <c r="V129" s="56"/>
      <c r="W129" s="56"/>
      <c r="X129" s="56"/>
      <c r="Y129" s="56"/>
      <c r="Z129" s="56"/>
      <c r="AA129" s="56"/>
      <c r="AB129" s="56"/>
      <c r="AC129" s="56"/>
      <c r="AD129" s="58"/>
      <c r="AE129" s="56"/>
      <c r="AF129" s="56"/>
      <c r="AG129" s="86"/>
      <c r="AH129" s="59"/>
      <c r="AI129" s="60"/>
      <c r="AJ129" s="60"/>
      <c r="AK129" s="60"/>
      <c r="AL129" s="60"/>
      <c r="AM129" s="60"/>
      <c r="AN129" s="60"/>
      <c r="AO129" s="60"/>
      <c r="AP129" s="152"/>
      <c r="AQ129" s="155"/>
      <c r="AS129" s="141" t="s">
        <v>23</v>
      </c>
      <c r="AT129" s="87" t="s">
        <v>17</v>
      </c>
      <c r="AU129" s="62">
        <f>IF(IF(MONTH([1]入力表!$E$6)=12,YEAR([1]入力表!$E$6)+1&amp;"01",YEAR([1]入力表!$E$6)&amp;TEXT(MONTH([1]入力表!$E$6)+1,"00"))&gt;YEAR($D126)&amp;TEXT(MONTH($D126),"00"),COUNTIF(D131:AH131,"")+COUNTIF(D131:AH131,"●"),"")</f>
        <v>31</v>
      </c>
      <c r="AV129" s="63"/>
      <c r="AX129" s="64"/>
      <c r="AY129" s="64"/>
      <c r="AZ129" s="64"/>
      <c r="BB129" s="54" t="s">
        <v>22</v>
      </c>
      <c r="BC129" s="56"/>
      <c r="BD129" s="56"/>
      <c r="BE129" s="56"/>
      <c r="BF129" s="56"/>
      <c r="BG129" s="56"/>
      <c r="BH129" s="56"/>
      <c r="BI129" s="56"/>
      <c r="BJ129" s="56"/>
      <c r="BK129" s="57"/>
      <c r="BL129" s="56"/>
      <c r="BM129" s="56"/>
      <c r="BN129" s="58"/>
      <c r="BO129" s="56"/>
      <c r="BP129" s="56"/>
      <c r="BQ129" s="56"/>
      <c r="BR129" s="56"/>
      <c r="BS129" s="56"/>
      <c r="BT129" s="56"/>
      <c r="BU129" s="56"/>
      <c r="BV129" s="56"/>
      <c r="BW129" s="56"/>
      <c r="BX129" s="56"/>
      <c r="BY129" s="56"/>
      <c r="BZ129" s="56"/>
      <c r="CA129" s="56"/>
      <c r="CB129" s="56"/>
      <c r="CC129" s="58"/>
      <c r="CD129" s="56"/>
      <c r="CE129" s="56"/>
      <c r="CF129" s="86"/>
      <c r="CG129" s="59"/>
      <c r="CH129" s="60"/>
      <c r="CI129" s="60"/>
      <c r="CJ129" s="60"/>
      <c r="CK129" s="60"/>
      <c r="CL129" s="60"/>
      <c r="CM129" s="60"/>
      <c r="CN129" s="60"/>
      <c r="CO129" s="152"/>
      <c r="CP129" s="155"/>
      <c r="CR129" s="141" t="s">
        <v>23</v>
      </c>
      <c r="CS129" s="87" t="s">
        <v>17</v>
      </c>
      <c r="CT129" s="62">
        <f>IF(IF(MONTH([1]入力表!$E$6)=12,YEAR([1]入力表!$E$6)+1&amp;"01",YEAR([1]入力表!$E$6)&amp;TEXT(MONTH([1]入力表!$E$6)+1,"00"))&gt;YEAR($D126)&amp;TEXT(MONTH($D126),"00"),COUNTIF(BC131:CG131,"")+COUNTIF(BC131:CG131,"●"),"")</f>
        <v>31</v>
      </c>
      <c r="CU129" s="63"/>
      <c r="CV129" s="34" t="str">
        <f t="shared" si="191"/>
        <v>対象期間</v>
      </c>
      <c r="CX129" s="54" t="s">
        <v>22</v>
      </c>
      <c r="CY129" s="56"/>
      <c r="CZ129" s="56"/>
      <c r="DA129" s="56"/>
      <c r="DB129" s="56"/>
      <c r="DC129" s="56"/>
      <c r="DD129" s="56"/>
      <c r="DE129" s="56"/>
      <c r="DF129" s="56"/>
      <c r="DG129" s="57"/>
      <c r="DH129" s="56"/>
      <c r="DI129" s="56"/>
      <c r="DJ129" s="58"/>
      <c r="DK129" s="56"/>
      <c r="DL129" s="56"/>
      <c r="DM129" s="56"/>
      <c r="DN129" s="56"/>
      <c r="DO129" s="56"/>
      <c r="DP129" s="56"/>
      <c r="DQ129" s="56"/>
      <c r="DR129" s="56"/>
      <c r="DS129" s="56"/>
      <c r="DT129" s="56"/>
      <c r="DU129" s="56"/>
      <c r="DV129" s="56"/>
      <c r="DW129" s="56"/>
      <c r="DX129" s="56"/>
      <c r="DY129" s="58"/>
      <c r="DZ129" s="56"/>
      <c r="EA129" s="56"/>
      <c r="EB129" s="86"/>
      <c r="EC129" s="59"/>
      <c r="ED129" s="60"/>
      <c r="EE129" s="60"/>
      <c r="EF129" s="60"/>
      <c r="EG129" s="60"/>
      <c r="EH129" s="60"/>
      <c r="EI129" s="60"/>
      <c r="EJ129" s="60"/>
      <c r="EK129" s="152"/>
      <c r="EL129" s="155"/>
      <c r="EN129" s="141" t="s">
        <v>23</v>
      </c>
      <c r="EO129" s="87" t="s">
        <v>17</v>
      </c>
      <c r="EP129" s="62">
        <f>IF(IF(MONTH([1]入力表!$E$6)=12,YEAR([1]入力表!$E$6)+1&amp;"01",YEAR([1]入力表!$E$6)&amp;TEXT(MONTH([1]入力表!$E$6)+1,"00"))&gt;YEAR($D126)&amp;TEXT(MONTH($D126),"00"),COUNTIF(CY131:EC131,"")+COUNTIF(CY131:EC131,"●"),"")</f>
        <v>31</v>
      </c>
      <c r="EQ129" s="63"/>
      <c r="ER129" s="64"/>
      <c r="ES129" s="64"/>
      <c r="ET129" s="64"/>
      <c r="EU129" s="64"/>
      <c r="EV129" s="64"/>
      <c r="EW129" s="64"/>
    </row>
    <row r="130" spans="1:153" s="28" customFormat="1" ht="19.5" thickBot="1">
      <c r="A130" s="34" t="str">
        <f t="shared" si="190"/>
        <v>対象期間</v>
      </c>
      <c r="C130" s="39" t="s">
        <v>16</v>
      </c>
      <c r="D130" s="47"/>
      <c r="E130" s="47"/>
      <c r="F130" s="47"/>
      <c r="G130" s="47"/>
      <c r="H130" s="47"/>
      <c r="I130" s="47"/>
      <c r="J130" s="47"/>
      <c r="K130" s="47"/>
      <c r="L130" s="47"/>
      <c r="M130" s="47"/>
      <c r="N130" s="47"/>
      <c r="O130" s="47"/>
      <c r="P130" s="47"/>
      <c r="Q130" s="47"/>
      <c r="R130" s="47"/>
      <c r="S130" s="47"/>
      <c r="T130" s="47"/>
      <c r="U130" s="47"/>
      <c r="V130" s="47"/>
      <c r="W130" s="47"/>
      <c r="X130" s="47"/>
      <c r="Y130" s="47"/>
      <c r="Z130" s="47"/>
      <c r="AA130" s="47"/>
      <c r="AB130" s="47"/>
      <c r="AC130" s="47"/>
      <c r="AD130" s="47"/>
      <c r="AE130" s="47"/>
      <c r="AF130" s="47"/>
      <c r="AG130" s="85"/>
      <c r="AH130" s="48"/>
      <c r="AI130" s="49"/>
      <c r="AJ130" s="49"/>
      <c r="AK130" s="49"/>
      <c r="AL130" s="49"/>
      <c r="AM130" s="49"/>
      <c r="AN130" s="49"/>
      <c r="AO130" s="49"/>
      <c r="AP130" s="69">
        <f>COUNTIF(D130:AG130,"○")</f>
        <v>0</v>
      </c>
      <c r="AQ130" s="66">
        <f>+AP130+AQ122</f>
        <v>0</v>
      </c>
      <c r="AS130" s="142"/>
      <c r="AT130" s="37" t="s">
        <v>19</v>
      </c>
      <c r="AU130" s="43">
        <f>IF(IF(MONTH([1]入力表!$E$6)=12,YEAR([1]入力表!$E$6)+1&amp;"01",YEAR([1]入力表!$E$6)&amp;TEXT(MONTH([1]入力表!$E$6)+1,"00"))&gt;YEAR($D126)&amp;TEXT(MONTH($D126),"00"),COUNTIF(D131:AH131,"●"),"")</f>
        <v>0</v>
      </c>
      <c r="AX130" s="68"/>
      <c r="AY130" s="68"/>
      <c r="AZ130" s="68"/>
      <c r="BB130" s="39" t="s">
        <v>16</v>
      </c>
      <c r="BC130" s="47"/>
      <c r="BD130" s="47"/>
      <c r="BE130" s="47"/>
      <c r="BF130" s="47"/>
      <c r="BG130" s="47"/>
      <c r="BH130" s="47"/>
      <c r="BI130" s="47"/>
      <c r="BJ130" s="47"/>
      <c r="BK130" s="47"/>
      <c r="BL130" s="47"/>
      <c r="BM130" s="47"/>
      <c r="BN130" s="47"/>
      <c r="BO130" s="47"/>
      <c r="BP130" s="47"/>
      <c r="BQ130" s="47"/>
      <c r="BR130" s="47"/>
      <c r="BS130" s="47"/>
      <c r="BT130" s="47"/>
      <c r="BU130" s="47"/>
      <c r="BV130" s="47"/>
      <c r="BW130" s="47"/>
      <c r="BX130" s="47"/>
      <c r="BY130" s="47"/>
      <c r="BZ130" s="47"/>
      <c r="CA130" s="47"/>
      <c r="CB130" s="47"/>
      <c r="CC130" s="47"/>
      <c r="CD130" s="47"/>
      <c r="CE130" s="47"/>
      <c r="CF130" s="85"/>
      <c r="CG130" s="48"/>
      <c r="CH130" s="49"/>
      <c r="CI130" s="49"/>
      <c r="CJ130" s="49"/>
      <c r="CK130" s="49"/>
      <c r="CL130" s="49"/>
      <c r="CM130" s="49"/>
      <c r="CN130" s="49"/>
      <c r="CO130" s="69">
        <f>COUNTIF(BC130:CF130,"○")</f>
        <v>0</v>
      </c>
      <c r="CP130" s="66">
        <f>+CO130+CP122</f>
        <v>0</v>
      </c>
      <c r="CR130" s="142"/>
      <c r="CS130" s="37" t="s">
        <v>19</v>
      </c>
      <c r="CT130" s="43">
        <f>IF(IF(MONTH([1]入力表!$E$6)=12,YEAR([1]入力表!$E$6)+1&amp;"01",YEAR([1]入力表!$E$6)&amp;TEXT(MONTH([1]入力表!$E$6)+1,"00"))&gt;YEAR($D126)&amp;TEXT(MONTH($D126),"00"),COUNTIF(BC131:CG131,"●"),"")</f>
        <v>0</v>
      </c>
      <c r="CV130" s="34" t="str">
        <f t="shared" si="191"/>
        <v>対象期間</v>
      </c>
      <c r="CX130" s="39" t="s">
        <v>16</v>
      </c>
      <c r="CY130" s="47"/>
      <c r="CZ130" s="47"/>
      <c r="DA130" s="47"/>
      <c r="DB130" s="47"/>
      <c r="DC130" s="47"/>
      <c r="DD130" s="47"/>
      <c r="DE130" s="47"/>
      <c r="DF130" s="47"/>
      <c r="DG130" s="47"/>
      <c r="DH130" s="47"/>
      <c r="DI130" s="47"/>
      <c r="DJ130" s="47"/>
      <c r="DK130" s="47"/>
      <c r="DL130" s="47"/>
      <c r="DM130" s="47"/>
      <c r="DN130" s="47"/>
      <c r="DO130" s="47"/>
      <c r="DP130" s="47"/>
      <c r="DQ130" s="47"/>
      <c r="DR130" s="47"/>
      <c r="DS130" s="47"/>
      <c r="DT130" s="47"/>
      <c r="DU130" s="47"/>
      <c r="DV130" s="47"/>
      <c r="DW130" s="47"/>
      <c r="DX130" s="47"/>
      <c r="DY130" s="47"/>
      <c r="DZ130" s="47"/>
      <c r="EA130" s="47"/>
      <c r="EB130" s="85"/>
      <c r="EC130" s="48"/>
      <c r="ED130" s="49"/>
      <c r="EE130" s="49"/>
      <c r="EF130" s="49"/>
      <c r="EG130" s="49"/>
      <c r="EH130" s="49"/>
      <c r="EI130" s="49"/>
      <c r="EJ130" s="49"/>
      <c r="EK130" s="69">
        <f>COUNTIF(CY130:EB130,"○")</f>
        <v>0</v>
      </c>
      <c r="EL130" s="66">
        <f>+EK130+EL122</f>
        <v>0</v>
      </c>
      <c r="EN130" s="142"/>
      <c r="EO130" s="37" t="s">
        <v>19</v>
      </c>
      <c r="EP130" s="43">
        <f>IF(IF(MONTH([1]入力表!$E$6)=12,YEAR([1]入力表!$E$6)+1&amp;"01",YEAR([1]入力表!$E$6)&amp;TEXT(MONTH([1]入力表!$E$6)+1,"00"))&gt;YEAR($D126)&amp;TEXT(MONTH($D126),"00"),COUNTIF(CY131:EC131,"●"),"")</f>
        <v>0</v>
      </c>
      <c r="ER130" s="68"/>
      <c r="ES130" s="68"/>
      <c r="ET130" s="68"/>
      <c r="EU130" s="68"/>
      <c r="EV130" s="68"/>
      <c r="EW130" s="68"/>
    </row>
    <row r="131" spans="1:153" s="28" customFormat="1" ht="19.5" thickBot="1">
      <c r="A131" s="34" t="str">
        <f t="shared" si="190"/>
        <v>対象期間</v>
      </c>
      <c r="C131" s="70" t="s">
        <v>23</v>
      </c>
      <c r="D131" s="71"/>
      <c r="E131" s="71"/>
      <c r="F131" s="71"/>
      <c r="G131" s="71"/>
      <c r="H131" s="71"/>
      <c r="I131" s="71"/>
      <c r="J131" s="71"/>
      <c r="K131" s="71"/>
      <c r="L131" s="71"/>
      <c r="M131" s="71"/>
      <c r="N131" s="71"/>
      <c r="O131" s="71"/>
      <c r="P131" s="71"/>
      <c r="Q131" s="71"/>
      <c r="R131" s="71"/>
      <c r="S131" s="71"/>
      <c r="T131" s="71"/>
      <c r="U131" s="71"/>
      <c r="V131" s="71"/>
      <c r="W131" s="71"/>
      <c r="X131" s="71"/>
      <c r="Y131" s="71"/>
      <c r="Z131" s="71"/>
      <c r="AA131" s="71"/>
      <c r="AB131" s="71"/>
      <c r="AC131" s="71"/>
      <c r="AD131" s="71"/>
      <c r="AE131" s="71"/>
      <c r="AF131" s="71"/>
      <c r="AG131" s="93"/>
      <c r="AH131" s="72"/>
      <c r="AI131" s="73"/>
      <c r="AJ131" s="73"/>
      <c r="AK131" s="73"/>
      <c r="AL131" s="73"/>
      <c r="AM131" s="73"/>
      <c r="AN131" s="73"/>
      <c r="AO131" s="73"/>
      <c r="AP131" s="76">
        <f>COUNTIF(D131:AG131,"●")</f>
        <v>0</v>
      </c>
      <c r="AQ131" s="75">
        <f>+AP131+AQ123</f>
        <v>0</v>
      </c>
      <c r="AS131" s="142"/>
      <c r="AT131" s="37" t="s">
        <v>21</v>
      </c>
      <c r="AU131" s="50">
        <f>IFERROR(+AU130/AU129,"")</f>
        <v>0</v>
      </c>
      <c r="AV131" s="51" t="str">
        <f>IF(AU131="","",IF(AU131&gt;=0.285,"4週8休以上",IF(AU131&gt;=0.25,"4週7休以上4週8休未満",IF(AU131&gt;=0.214,"4週6休以上4週7休未満",IF(0.214&gt;AU131,"4週6休未満")))))</f>
        <v>4週6休未満</v>
      </c>
      <c r="AX131" s="68"/>
      <c r="AY131" s="68"/>
      <c r="AZ131" s="68"/>
      <c r="BB131" s="70" t="s">
        <v>23</v>
      </c>
      <c r="BC131" s="71"/>
      <c r="BD131" s="71"/>
      <c r="BE131" s="71"/>
      <c r="BF131" s="71"/>
      <c r="BG131" s="71"/>
      <c r="BH131" s="71"/>
      <c r="BI131" s="71"/>
      <c r="BJ131" s="71"/>
      <c r="BK131" s="71"/>
      <c r="BL131" s="71"/>
      <c r="BM131" s="71"/>
      <c r="BN131" s="71"/>
      <c r="BO131" s="71"/>
      <c r="BP131" s="71"/>
      <c r="BQ131" s="71"/>
      <c r="BR131" s="71"/>
      <c r="BS131" s="71"/>
      <c r="BT131" s="71"/>
      <c r="BU131" s="71"/>
      <c r="BV131" s="71"/>
      <c r="BW131" s="71"/>
      <c r="BX131" s="71"/>
      <c r="BY131" s="71"/>
      <c r="BZ131" s="71"/>
      <c r="CA131" s="71"/>
      <c r="CB131" s="71"/>
      <c r="CC131" s="71"/>
      <c r="CD131" s="71"/>
      <c r="CE131" s="71"/>
      <c r="CF131" s="93"/>
      <c r="CG131" s="72"/>
      <c r="CH131" s="73"/>
      <c r="CI131" s="73"/>
      <c r="CJ131" s="73"/>
      <c r="CK131" s="73"/>
      <c r="CL131" s="73"/>
      <c r="CM131" s="73"/>
      <c r="CN131" s="73"/>
      <c r="CO131" s="76">
        <f>COUNTIF(BC131:CF131,"●")</f>
        <v>0</v>
      </c>
      <c r="CP131" s="75">
        <f>+CO131+CP123</f>
        <v>0</v>
      </c>
      <c r="CR131" s="142"/>
      <c r="CS131" s="37" t="s">
        <v>21</v>
      </c>
      <c r="CT131" s="50">
        <f>IFERROR(+CT130/CT129,"")</f>
        <v>0</v>
      </c>
      <c r="CU131" s="51" t="str">
        <f>IF(CT131="","",IF(CT131&gt;=0.285,"4週8休以上",IF(CT131&gt;=0.25,"4週7休以上4週8休未満",IF(CT131&gt;=0.214,"4週6休以上4週7休未満",IF(0.214&gt;CT131,"4週6休未満")))))</f>
        <v>4週6休未満</v>
      </c>
      <c r="CV131" s="34" t="str">
        <f t="shared" si="191"/>
        <v>対象期間</v>
      </c>
      <c r="CX131" s="70" t="s">
        <v>23</v>
      </c>
      <c r="CY131" s="71"/>
      <c r="CZ131" s="71"/>
      <c r="DA131" s="71"/>
      <c r="DB131" s="71"/>
      <c r="DC131" s="71"/>
      <c r="DD131" s="71"/>
      <c r="DE131" s="71"/>
      <c r="DF131" s="71"/>
      <c r="DG131" s="71"/>
      <c r="DH131" s="71"/>
      <c r="DI131" s="71"/>
      <c r="DJ131" s="71"/>
      <c r="DK131" s="71"/>
      <c r="DL131" s="71"/>
      <c r="DM131" s="71"/>
      <c r="DN131" s="71"/>
      <c r="DO131" s="71"/>
      <c r="DP131" s="71"/>
      <c r="DQ131" s="71"/>
      <c r="DR131" s="71"/>
      <c r="DS131" s="71"/>
      <c r="DT131" s="71"/>
      <c r="DU131" s="71"/>
      <c r="DV131" s="71"/>
      <c r="DW131" s="71"/>
      <c r="DX131" s="71"/>
      <c r="DY131" s="71"/>
      <c r="DZ131" s="71"/>
      <c r="EA131" s="71"/>
      <c r="EB131" s="93"/>
      <c r="EC131" s="72"/>
      <c r="ED131" s="73"/>
      <c r="EE131" s="73"/>
      <c r="EF131" s="73"/>
      <c r="EG131" s="73"/>
      <c r="EH131" s="73"/>
      <c r="EI131" s="73"/>
      <c r="EJ131" s="73"/>
      <c r="EK131" s="76">
        <f>COUNTIF(CY131:EB131,"●")</f>
        <v>0</v>
      </c>
      <c r="EL131" s="75">
        <f>+EK131+EL123</f>
        <v>0</v>
      </c>
      <c r="EN131" s="142"/>
      <c r="EO131" s="37" t="s">
        <v>21</v>
      </c>
      <c r="EP131" s="50">
        <f>IFERROR(+EP130/EP129,"")</f>
        <v>0</v>
      </c>
      <c r="EQ131" s="51" t="str">
        <f>IF(EP131="","",IF(EP131&gt;=0.285,"4週8休以上",IF(EP131&gt;=0.25,"4週7休以上4週8休未満",IF(EP131&gt;=0.214,"4週6休以上4週7休未満",IF(0.214&gt;EP131,"4週6休未満")))))</f>
        <v>4週6休未満</v>
      </c>
      <c r="ER131" s="68"/>
      <c r="ES131" s="68"/>
      <c r="ET131" s="68"/>
      <c r="EU131" s="68"/>
      <c r="EV131" s="68"/>
      <c r="EW131" s="68"/>
    </row>
    <row r="132" spans="1:153" s="28" customFormat="1" ht="19.5" thickBot="1">
      <c r="A132" s="34"/>
      <c r="C132" s="77" t="s">
        <v>25</v>
      </c>
      <c r="D132" s="94"/>
      <c r="E132" s="137" t="str">
        <f t="shared" ref="E132" si="201">IF(COUNTIF(E131:K131,"")&gt;=7,"",IF(COUNTIF(E131:K131,"●")&gt;=2,"OK","OUT"))</f>
        <v/>
      </c>
      <c r="F132" s="138"/>
      <c r="G132" s="138"/>
      <c r="H132" s="138"/>
      <c r="I132" s="138"/>
      <c r="J132" s="138"/>
      <c r="K132" s="139"/>
      <c r="L132" s="137" t="str">
        <f t="shared" ref="L132" si="202">IF(COUNTIF(L131:R131,"")&gt;=7,"",IF(COUNTIF(L131:R131,"●")&gt;=2,"OK","OUT"))</f>
        <v/>
      </c>
      <c r="M132" s="138"/>
      <c r="N132" s="138"/>
      <c r="O132" s="138"/>
      <c r="P132" s="138"/>
      <c r="Q132" s="138"/>
      <c r="R132" s="139"/>
      <c r="S132" s="137" t="str">
        <f t="shared" ref="S132" si="203">IF(COUNTIF(S131:Y131,"")&gt;=7,"",IF(COUNTIF(S131:Y131,"●")&gt;=2,"OK","OUT"))</f>
        <v/>
      </c>
      <c r="T132" s="138"/>
      <c r="U132" s="138"/>
      <c r="V132" s="138"/>
      <c r="W132" s="138"/>
      <c r="X132" s="138"/>
      <c r="Y132" s="139"/>
      <c r="Z132" s="137" t="str">
        <f t="shared" ref="Z132" si="204">IF(COUNTIF(Z131:AF131,"")&gt;=7,"",IF(COUNTIF(Z131:AF131,"●")&gt;=2,"OK","OUT"))</f>
        <v/>
      </c>
      <c r="AA132" s="138"/>
      <c r="AB132" s="138"/>
      <c r="AC132" s="138"/>
      <c r="AD132" s="138"/>
      <c r="AE132" s="138"/>
      <c r="AF132" s="139"/>
      <c r="AG132" s="137" t="str">
        <f t="shared" ref="AG132" si="205">IF(COUNTIF(AG131:AM131,"")&gt;=7,"",IF(COUNTIF(AG131:AM131,"●")&gt;=2,"OK","OUT"))</f>
        <v/>
      </c>
      <c r="AH132" s="138"/>
      <c r="AI132" s="138"/>
      <c r="AJ132" s="138"/>
      <c r="AK132" s="138"/>
      <c r="AL132" s="138"/>
      <c r="AM132" s="139"/>
      <c r="AN132" s="137"/>
      <c r="AO132" s="138"/>
      <c r="AP132" s="83"/>
      <c r="AQ132" s="79"/>
      <c r="AS132" s="143"/>
      <c r="AT132" s="80" t="s">
        <v>26</v>
      </c>
      <c r="AU132" s="81" t="str">
        <f>IF(COUNTIF(D132:AO132,"OUT")&gt;=1,"OUT","OK")</f>
        <v>OK</v>
      </c>
      <c r="AV132" s="82"/>
      <c r="AX132" s="68"/>
      <c r="AY132" s="68"/>
      <c r="AZ132" s="68"/>
      <c r="BB132" s="77" t="s">
        <v>25</v>
      </c>
      <c r="BC132" s="94"/>
      <c r="BD132" s="137" t="str">
        <f t="shared" ref="BD132" si="206">IF(COUNTIF(BD131:BJ131,"")&gt;=7,"",IF(COUNTIF(BD131:BJ131,"●")&gt;=2,"OK","OUT"))</f>
        <v/>
      </c>
      <c r="BE132" s="138"/>
      <c r="BF132" s="138"/>
      <c r="BG132" s="138"/>
      <c r="BH132" s="138"/>
      <c r="BI132" s="138"/>
      <c r="BJ132" s="139"/>
      <c r="BK132" s="137" t="str">
        <f t="shared" ref="BK132" si="207">IF(COUNTIF(BK131:BQ131,"")&gt;=7,"",IF(COUNTIF(BK131:BQ131,"●")&gt;=2,"OK","OUT"))</f>
        <v/>
      </c>
      <c r="BL132" s="138"/>
      <c r="BM132" s="138"/>
      <c r="BN132" s="138"/>
      <c r="BO132" s="138"/>
      <c r="BP132" s="138"/>
      <c r="BQ132" s="139"/>
      <c r="BR132" s="137" t="str">
        <f t="shared" ref="BR132" si="208">IF(COUNTIF(BR131:BX131,"")&gt;=7,"",IF(COUNTIF(BR131:BX131,"●")&gt;=2,"OK","OUT"))</f>
        <v/>
      </c>
      <c r="BS132" s="138"/>
      <c r="BT132" s="138"/>
      <c r="BU132" s="138"/>
      <c r="BV132" s="138"/>
      <c r="BW132" s="138"/>
      <c r="BX132" s="139"/>
      <c r="BY132" s="137" t="str">
        <f t="shared" ref="BY132" si="209">IF(COUNTIF(BY131:CE131,"")&gt;=7,"",IF(COUNTIF(BY131:CE131,"●")&gt;=2,"OK","OUT"))</f>
        <v/>
      </c>
      <c r="BZ132" s="138"/>
      <c r="CA132" s="138"/>
      <c r="CB132" s="138"/>
      <c r="CC132" s="138"/>
      <c r="CD132" s="138"/>
      <c r="CE132" s="139"/>
      <c r="CF132" s="137" t="str">
        <f t="shared" ref="CF132" si="210">IF(COUNTIF(CF131:CL131,"")&gt;=7,"",IF(COUNTIF(CF131:CL131,"●")&gt;=2,"OK","OUT"))</f>
        <v/>
      </c>
      <c r="CG132" s="138"/>
      <c r="CH132" s="138"/>
      <c r="CI132" s="138"/>
      <c r="CJ132" s="138"/>
      <c r="CK132" s="138"/>
      <c r="CL132" s="139"/>
      <c r="CM132" s="137"/>
      <c r="CN132" s="138"/>
      <c r="CO132" s="83"/>
      <c r="CP132" s="79"/>
      <c r="CR132" s="143"/>
      <c r="CS132" s="80" t="s">
        <v>26</v>
      </c>
      <c r="CT132" s="81" t="str">
        <f>IF(COUNTIF(BC132:CN132,"OUT")&gt;=1,"OUT","OK")</f>
        <v>OK</v>
      </c>
      <c r="CU132" s="82"/>
      <c r="CV132" s="34"/>
      <c r="CX132" s="77" t="s">
        <v>25</v>
      </c>
      <c r="CY132" s="94"/>
      <c r="CZ132" s="137" t="str">
        <f t="shared" ref="CZ132" si="211">IF(COUNTIF(CZ131:DF131,"")&gt;=7,"",IF(COUNTIF(CZ131:DF131,"●")&gt;=2,"OK","OUT"))</f>
        <v/>
      </c>
      <c r="DA132" s="138"/>
      <c r="DB132" s="138"/>
      <c r="DC132" s="138"/>
      <c r="DD132" s="138"/>
      <c r="DE132" s="138"/>
      <c r="DF132" s="139"/>
      <c r="DG132" s="137" t="str">
        <f t="shared" ref="DG132" si="212">IF(COUNTIF(DG131:DM131,"")&gt;=7,"",IF(COUNTIF(DG131:DM131,"●")&gt;=2,"OK","OUT"))</f>
        <v/>
      </c>
      <c r="DH132" s="138"/>
      <c r="DI132" s="138"/>
      <c r="DJ132" s="138"/>
      <c r="DK132" s="138"/>
      <c r="DL132" s="138"/>
      <c r="DM132" s="139"/>
      <c r="DN132" s="137" t="str">
        <f t="shared" ref="DN132" si="213">IF(COUNTIF(DN131:DT131,"")&gt;=7,"",IF(COUNTIF(DN131:DT131,"●")&gt;=2,"OK","OUT"))</f>
        <v/>
      </c>
      <c r="DO132" s="138"/>
      <c r="DP132" s="138"/>
      <c r="DQ132" s="138"/>
      <c r="DR132" s="138"/>
      <c r="DS132" s="138"/>
      <c r="DT132" s="139"/>
      <c r="DU132" s="137" t="str">
        <f t="shared" ref="DU132" si="214">IF(COUNTIF(DU131:EA131,"")&gt;=7,"",IF(COUNTIF(DU131:EA131,"●")&gt;=2,"OK","OUT"))</f>
        <v/>
      </c>
      <c r="DV132" s="138"/>
      <c r="DW132" s="138"/>
      <c r="DX132" s="138"/>
      <c r="DY132" s="138"/>
      <c r="DZ132" s="138"/>
      <c r="EA132" s="139"/>
      <c r="EB132" s="137" t="str">
        <f t="shared" ref="EB132" si="215">IF(COUNTIF(EB131:EH131,"")&gt;=7,"",IF(COUNTIF(EB131:EH131,"●")&gt;=2,"OK","OUT"))</f>
        <v/>
      </c>
      <c r="EC132" s="138"/>
      <c r="ED132" s="138"/>
      <c r="EE132" s="138"/>
      <c r="EF132" s="138"/>
      <c r="EG132" s="138"/>
      <c r="EH132" s="139"/>
      <c r="EI132" s="137"/>
      <c r="EJ132" s="138"/>
      <c r="EK132" s="83"/>
      <c r="EL132" s="79"/>
      <c r="EN132" s="143"/>
      <c r="EO132" s="80" t="s">
        <v>26</v>
      </c>
      <c r="EP132" s="81" t="str">
        <f>IF(COUNTIF(CY132:EJ132,"OUT")&gt;=1,"OUT","OK")</f>
        <v>OK</v>
      </c>
      <c r="EQ132" s="82"/>
      <c r="ER132" s="68"/>
      <c r="ES132" s="68"/>
      <c r="ET132" s="68"/>
      <c r="EU132" s="68"/>
      <c r="EV132" s="68"/>
      <c r="EW132" s="68"/>
    </row>
    <row r="133" spans="1:153" ht="19.5" thickBot="1">
      <c r="A133" s="34" t="str">
        <f t="shared" si="190"/>
        <v>対象期間</v>
      </c>
      <c r="AX133" s="1"/>
      <c r="AY133" s="1"/>
      <c r="AZ133" s="1"/>
      <c r="CV133" s="34" t="str">
        <f t="shared" si="191"/>
        <v>対象期間</v>
      </c>
      <c r="ER133" s="1"/>
      <c r="ES133" s="1"/>
      <c r="ET133" s="1"/>
      <c r="EU133" s="1"/>
      <c r="EV133" s="1"/>
      <c r="EW133" s="1"/>
    </row>
    <row r="134" spans="1:153" ht="13.5" customHeight="1">
      <c r="A134" s="34" t="str">
        <f t="shared" ref="A134:A141" si="216">IF($AU$134="","","対象期間")</f>
        <v>対象期間</v>
      </c>
      <c r="C134" s="36" t="s">
        <v>13</v>
      </c>
      <c r="D134" s="145">
        <f>D126+MONTH(1)</f>
        <v>7</v>
      </c>
      <c r="E134" s="146"/>
      <c r="F134" s="146"/>
      <c r="G134" s="146"/>
      <c r="H134" s="146"/>
      <c r="I134" s="146"/>
      <c r="J134" s="146"/>
      <c r="K134" s="146"/>
      <c r="L134" s="146"/>
      <c r="M134" s="146"/>
      <c r="N134" s="146"/>
      <c r="O134" s="146"/>
      <c r="P134" s="146"/>
      <c r="Q134" s="146"/>
      <c r="R134" s="146"/>
      <c r="S134" s="146"/>
      <c r="T134" s="146"/>
      <c r="U134" s="146"/>
      <c r="V134" s="146"/>
      <c r="W134" s="146"/>
      <c r="X134" s="146"/>
      <c r="Y134" s="146"/>
      <c r="Z134" s="146"/>
      <c r="AA134" s="146"/>
      <c r="AB134" s="146"/>
      <c r="AC134" s="146"/>
      <c r="AD134" s="146"/>
      <c r="AE134" s="146"/>
      <c r="AF134" s="146"/>
      <c r="AG134" s="146"/>
      <c r="AH134" s="146"/>
      <c r="AI134" s="147">
        <f>D134+1</f>
        <v>8</v>
      </c>
      <c r="AJ134" s="148"/>
      <c r="AK134" s="148"/>
      <c r="AL134" s="148"/>
      <c r="AM134" s="148"/>
      <c r="AN134" s="148"/>
      <c r="AO134" s="149"/>
      <c r="AP134" s="150" t="s">
        <v>14</v>
      </c>
      <c r="AQ134" s="153" t="s">
        <v>15</v>
      </c>
      <c r="AS134" s="144" t="s">
        <v>16</v>
      </c>
      <c r="AT134" s="37" t="s">
        <v>17</v>
      </c>
      <c r="AU134" s="38">
        <f>IF(IF(MONTH([1]入力表!$E$6)=12,YEAR([1]入力表!$E$6)+1&amp;"01",YEAR([1]入力表!$E$6)&amp;TEXT(MONTH([1]入力表!$E$6)+1,"00"))&gt;YEAR($D134)&amp;TEXT(MONTH($D134),"00"),COUNTIF(D138:AH138,"")+COUNTIF(D138:AH138,"○"),"")</f>
        <v>31</v>
      </c>
      <c r="AX134" s="1"/>
      <c r="AY134" s="1"/>
      <c r="AZ134" s="1"/>
      <c r="BB134" s="36" t="s">
        <v>13</v>
      </c>
      <c r="BC134" s="145">
        <f>BC126+MONTH(1)</f>
        <v>7</v>
      </c>
      <c r="BD134" s="146"/>
      <c r="BE134" s="146"/>
      <c r="BF134" s="146"/>
      <c r="BG134" s="146"/>
      <c r="BH134" s="146"/>
      <c r="BI134" s="146"/>
      <c r="BJ134" s="146"/>
      <c r="BK134" s="146"/>
      <c r="BL134" s="146"/>
      <c r="BM134" s="146"/>
      <c r="BN134" s="146"/>
      <c r="BO134" s="146"/>
      <c r="BP134" s="146"/>
      <c r="BQ134" s="146"/>
      <c r="BR134" s="146"/>
      <c r="BS134" s="146"/>
      <c r="BT134" s="146"/>
      <c r="BU134" s="146"/>
      <c r="BV134" s="146"/>
      <c r="BW134" s="146"/>
      <c r="BX134" s="146"/>
      <c r="BY134" s="146"/>
      <c r="BZ134" s="146"/>
      <c r="CA134" s="146"/>
      <c r="CB134" s="146"/>
      <c r="CC134" s="146"/>
      <c r="CD134" s="146"/>
      <c r="CE134" s="146"/>
      <c r="CF134" s="146"/>
      <c r="CG134" s="146"/>
      <c r="CH134" s="147">
        <f>BC134+1</f>
        <v>8</v>
      </c>
      <c r="CI134" s="148"/>
      <c r="CJ134" s="148"/>
      <c r="CK134" s="148"/>
      <c r="CL134" s="148"/>
      <c r="CM134" s="148"/>
      <c r="CN134" s="149"/>
      <c r="CO134" s="150" t="s">
        <v>14</v>
      </c>
      <c r="CP134" s="153" t="s">
        <v>15</v>
      </c>
      <c r="CR134" s="144" t="s">
        <v>16</v>
      </c>
      <c r="CS134" s="37" t="s">
        <v>17</v>
      </c>
      <c r="CT134" s="38">
        <f>IF(IF(MONTH([1]入力表!$E$6)=12,YEAR([1]入力表!$E$6)+1&amp;"01",YEAR([1]入力表!$E$6)&amp;TEXT(MONTH([1]入力表!$E$6)+1,"00"))&gt;YEAR($D134)&amp;TEXT(MONTH($D134),"00"),COUNTIF(BC138:CG138,"")+COUNTIF(BC138:CG138,"○"),"")</f>
        <v>31</v>
      </c>
      <c r="CV134" s="34" t="str">
        <f t="shared" ref="CV134:CV141" si="217">IF($AU$134="","","対象期間")</f>
        <v>対象期間</v>
      </c>
      <c r="CX134" s="36" t="s">
        <v>13</v>
      </c>
      <c r="CY134" s="145">
        <f>CY126+MONTH(1)</f>
        <v>7</v>
      </c>
      <c r="CZ134" s="146"/>
      <c r="DA134" s="146"/>
      <c r="DB134" s="146"/>
      <c r="DC134" s="146"/>
      <c r="DD134" s="146"/>
      <c r="DE134" s="146"/>
      <c r="DF134" s="146"/>
      <c r="DG134" s="146"/>
      <c r="DH134" s="146"/>
      <c r="DI134" s="146"/>
      <c r="DJ134" s="146"/>
      <c r="DK134" s="146"/>
      <c r="DL134" s="146"/>
      <c r="DM134" s="146"/>
      <c r="DN134" s="146"/>
      <c r="DO134" s="146"/>
      <c r="DP134" s="146"/>
      <c r="DQ134" s="146"/>
      <c r="DR134" s="146"/>
      <c r="DS134" s="146"/>
      <c r="DT134" s="146"/>
      <c r="DU134" s="146"/>
      <c r="DV134" s="146"/>
      <c r="DW134" s="146"/>
      <c r="DX134" s="146"/>
      <c r="DY134" s="146"/>
      <c r="DZ134" s="146"/>
      <c r="EA134" s="146"/>
      <c r="EB134" s="146"/>
      <c r="EC134" s="146"/>
      <c r="ED134" s="147">
        <f>CY134+1</f>
        <v>8</v>
      </c>
      <c r="EE134" s="148"/>
      <c r="EF134" s="148"/>
      <c r="EG134" s="148"/>
      <c r="EH134" s="148"/>
      <c r="EI134" s="148"/>
      <c r="EJ134" s="149"/>
      <c r="EK134" s="150" t="s">
        <v>14</v>
      </c>
      <c r="EL134" s="153" t="s">
        <v>15</v>
      </c>
      <c r="EN134" s="144" t="s">
        <v>16</v>
      </c>
      <c r="EO134" s="37" t="s">
        <v>17</v>
      </c>
      <c r="EP134" s="38">
        <f>IF(IF(MONTH([1]入力表!$E$6)=12,YEAR([1]入力表!$E$6)+1&amp;"01",YEAR([1]入力表!$E$6)&amp;TEXT(MONTH([1]入力表!$E$6)+1,"00"))&gt;YEAR($D134)&amp;TEXT(MONTH($D134),"00"),COUNTIF(CY138:EC138,"")+COUNTIF(CY138:EC138,"○"),"")</f>
        <v>31</v>
      </c>
      <c r="ER134" s="1"/>
      <c r="ES134" s="1"/>
      <c r="ET134" s="1"/>
      <c r="EU134" s="1"/>
      <c r="EV134" s="1"/>
      <c r="EW134" s="1"/>
    </row>
    <row r="135" spans="1:153" ht="19.5" thickBot="1">
      <c r="A135" s="34" t="str">
        <f t="shared" si="216"/>
        <v>対象期間</v>
      </c>
      <c r="C135" s="39" t="s">
        <v>18</v>
      </c>
      <c r="D135" s="40">
        <f>DATE($M$7,D134,1)</f>
        <v>45839</v>
      </c>
      <c r="E135" s="40">
        <f>D135+1</f>
        <v>45840</v>
      </c>
      <c r="F135" s="40">
        <f t="shared" ref="F135:AO135" si="218">E135+1</f>
        <v>45841</v>
      </c>
      <c r="G135" s="41">
        <f t="shared" si="218"/>
        <v>45842</v>
      </c>
      <c r="H135" s="41">
        <f t="shared" si="218"/>
        <v>45843</v>
      </c>
      <c r="I135" s="41">
        <f t="shared" si="218"/>
        <v>45844</v>
      </c>
      <c r="J135" s="41">
        <f t="shared" si="218"/>
        <v>45845</v>
      </c>
      <c r="K135" s="41">
        <f t="shared" si="218"/>
        <v>45846</v>
      </c>
      <c r="L135" s="41">
        <f t="shared" si="218"/>
        <v>45847</v>
      </c>
      <c r="M135" s="41">
        <f t="shared" si="218"/>
        <v>45848</v>
      </c>
      <c r="N135" s="41">
        <f t="shared" si="218"/>
        <v>45849</v>
      </c>
      <c r="O135" s="41">
        <f t="shared" si="218"/>
        <v>45850</v>
      </c>
      <c r="P135" s="41">
        <f t="shared" si="218"/>
        <v>45851</v>
      </c>
      <c r="Q135" s="41">
        <f t="shared" si="218"/>
        <v>45852</v>
      </c>
      <c r="R135" s="41">
        <f t="shared" si="218"/>
        <v>45853</v>
      </c>
      <c r="S135" s="41">
        <f t="shared" si="218"/>
        <v>45854</v>
      </c>
      <c r="T135" s="41">
        <f t="shared" si="218"/>
        <v>45855</v>
      </c>
      <c r="U135" s="41">
        <f t="shared" si="218"/>
        <v>45856</v>
      </c>
      <c r="V135" s="41">
        <f t="shared" si="218"/>
        <v>45857</v>
      </c>
      <c r="W135" s="41">
        <f t="shared" si="218"/>
        <v>45858</v>
      </c>
      <c r="X135" s="41">
        <f t="shared" si="218"/>
        <v>45859</v>
      </c>
      <c r="Y135" s="41">
        <f t="shared" si="218"/>
        <v>45860</v>
      </c>
      <c r="Z135" s="41">
        <f t="shared" si="218"/>
        <v>45861</v>
      </c>
      <c r="AA135" s="41">
        <f t="shared" si="218"/>
        <v>45862</v>
      </c>
      <c r="AB135" s="41">
        <f t="shared" si="218"/>
        <v>45863</v>
      </c>
      <c r="AC135" s="41">
        <f t="shared" si="218"/>
        <v>45864</v>
      </c>
      <c r="AD135" s="41">
        <f t="shared" si="218"/>
        <v>45865</v>
      </c>
      <c r="AE135" s="41">
        <f t="shared" si="218"/>
        <v>45866</v>
      </c>
      <c r="AF135" s="41">
        <f t="shared" si="218"/>
        <v>45867</v>
      </c>
      <c r="AG135" s="41">
        <f t="shared" si="218"/>
        <v>45868</v>
      </c>
      <c r="AH135" s="84">
        <f t="shared" si="218"/>
        <v>45869</v>
      </c>
      <c r="AI135" s="42">
        <f t="shared" si="218"/>
        <v>45870</v>
      </c>
      <c r="AJ135" s="42">
        <f t="shared" si="218"/>
        <v>45871</v>
      </c>
      <c r="AK135" s="42">
        <f t="shared" si="218"/>
        <v>45872</v>
      </c>
      <c r="AL135" s="42">
        <f t="shared" si="218"/>
        <v>45873</v>
      </c>
      <c r="AM135" s="42">
        <f t="shared" si="218"/>
        <v>45874</v>
      </c>
      <c r="AN135" s="42">
        <f t="shared" si="218"/>
        <v>45875</v>
      </c>
      <c r="AO135" s="42">
        <f t="shared" si="218"/>
        <v>45876</v>
      </c>
      <c r="AP135" s="151"/>
      <c r="AQ135" s="154"/>
      <c r="AS135" s="144"/>
      <c r="AT135" s="37" t="s">
        <v>19</v>
      </c>
      <c r="AU135" s="43">
        <f>IF(IF(MONTH([1]入力表!$E$6)=12,YEAR([1]入力表!$E$6)+1&amp;"01",YEAR([1]入力表!$E$6)&amp;TEXT(MONTH([1]入力表!$E$6)+1,"00"))&gt;YEAR($D134)&amp;TEXT(MONTH($D134),"00"),COUNTIF(D138:AH138,"○"),"")</f>
        <v>0</v>
      </c>
      <c r="AX135" s="1"/>
      <c r="AY135" s="1"/>
      <c r="AZ135" s="1"/>
      <c r="BB135" s="39" t="s">
        <v>18</v>
      </c>
      <c r="BC135" s="40">
        <f>DATE($M$7,BC134,1)</f>
        <v>45839</v>
      </c>
      <c r="BD135" s="40">
        <f>BC135+1</f>
        <v>45840</v>
      </c>
      <c r="BE135" s="40">
        <f t="shared" ref="BE135:CN135" si="219">BD135+1</f>
        <v>45841</v>
      </c>
      <c r="BF135" s="41">
        <f t="shared" si="219"/>
        <v>45842</v>
      </c>
      <c r="BG135" s="41">
        <f t="shared" si="219"/>
        <v>45843</v>
      </c>
      <c r="BH135" s="41">
        <f t="shared" si="219"/>
        <v>45844</v>
      </c>
      <c r="BI135" s="41">
        <f t="shared" si="219"/>
        <v>45845</v>
      </c>
      <c r="BJ135" s="41">
        <f t="shared" si="219"/>
        <v>45846</v>
      </c>
      <c r="BK135" s="41">
        <f t="shared" si="219"/>
        <v>45847</v>
      </c>
      <c r="BL135" s="41">
        <f t="shared" si="219"/>
        <v>45848</v>
      </c>
      <c r="BM135" s="41">
        <f t="shared" si="219"/>
        <v>45849</v>
      </c>
      <c r="BN135" s="41">
        <f t="shared" si="219"/>
        <v>45850</v>
      </c>
      <c r="BO135" s="41">
        <f t="shared" si="219"/>
        <v>45851</v>
      </c>
      <c r="BP135" s="41">
        <f t="shared" si="219"/>
        <v>45852</v>
      </c>
      <c r="BQ135" s="41">
        <f t="shared" si="219"/>
        <v>45853</v>
      </c>
      <c r="BR135" s="41">
        <f t="shared" si="219"/>
        <v>45854</v>
      </c>
      <c r="BS135" s="41">
        <f t="shared" si="219"/>
        <v>45855</v>
      </c>
      <c r="BT135" s="41">
        <f t="shared" si="219"/>
        <v>45856</v>
      </c>
      <c r="BU135" s="41">
        <f t="shared" si="219"/>
        <v>45857</v>
      </c>
      <c r="BV135" s="41">
        <f t="shared" si="219"/>
        <v>45858</v>
      </c>
      <c r="BW135" s="41">
        <f t="shared" si="219"/>
        <v>45859</v>
      </c>
      <c r="BX135" s="41">
        <f t="shared" si="219"/>
        <v>45860</v>
      </c>
      <c r="BY135" s="41">
        <f t="shared" si="219"/>
        <v>45861</v>
      </c>
      <c r="BZ135" s="41">
        <f t="shared" si="219"/>
        <v>45862</v>
      </c>
      <c r="CA135" s="41">
        <f t="shared" si="219"/>
        <v>45863</v>
      </c>
      <c r="CB135" s="41">
        <f t="shared" si="219"/>
        <v>45864</v>
      </c>
      <c r="CC135" s="41">
        <f t="shared" si="219"/>
        <v>45865</v>
      </c>
      <c r="CD135" s="41">
        <f t="shared" si="219"/>
        <v>45866</v>
      </c>
      <c r="CE135" s="41">
        <f t="shared" si="219"/>
        <v>45867</v>
      </c>
      <c r="CF135" s="41">
        <f t="shared" si="219"/>
        <v>45868</v>
      </c>
      <c r="CG135" s="84">
        <f t="shared" si="219"/>
        <v>45869</v>
      </c>
      <c r="CH135" s="42">
        <f t="shared" si="219"/>
        <v>45870</v>
      </c>
      <c r="CI135" s="42">
        <f t="shared" si="219"/>
        <v>45871</v>
      </c>
      <c r="CJ135" s="42">
        <f t="shared" si="219"/>
        <v>45872</v>
      </c>
      <c r="CK135" s="42">
        <f t="shared" si="219"/>
        <v>45873</v>
      </c>
      <c r="CL135" s="42">
        <f t="shared" si="219"/>
        <v>45874</v>
      </c>
      <c r="CM135" s="42">
        <f t="shared" si="219"/>
        <v>45875</v>
      </c>
      <c r="CN135" s="42">
        <f t="shared" si="219"/>
        <v>45876</v>
      </c>
      <c r="CO135" s="151"/>
      <c r="CP135" s="154"/>
      <c r="CR135" s="144"/>
      <c r="CS135" s="37" t="s">
        <v>19</v>
      </c>
      <c r="CT135" s="43">
        <f>IF(IF(MONTH([1]入力表!$E$6)=12,YEAR([1]入力表!$E$6)+1&amp;"01",YEAR([1]入力表!$E$6)&amp;TEXT(MONTH([1]入力表!$E$6)+1,"00"))&gt;YEAR($D134)&amp;TEXT(MONTH($D134),"00"),COUNTIF(BC138:CG138,"○"),"")</f>
        <v>0</v>
      </c>
      <c r="CV135" s="34" t="str">
        <f t="shared" si="217"/>
        <v>対象期間</v>
      </c>
      <c r="CX135" s="39" t="s">
        <v>18</v>
      </c>
      <c r="CY135" s="40">
        <f>DATE($M$7,CY134,1)</f>
        <v>45839</v>
      </c>
      <c r="CZ135" s="40">
        <f>CY135+1</f>
        <v>45840</v>
      </c>
      <c r="DA135" s="40">
        <f t="shared" ref="DA135:EJ135" si="220">CZ135+1</f>
        <v>45841</v>
      </c>
      <c r="DB135" s="41">
        <f t="shared" si="220"/>
        <v>45842</v>
      </c>
      <c r="DC135" s="41">
        <f t="shared" si="220"/>
        <v>45843</v>
      </c>
      <c r="DD135" s="41">
        <f t="shared" si="220"/>
        <v>45844</v>
      </c>
      <c r="DE135" s="41">
        <f t="shared" si="220"/>
        <v>45845</v>
      </c>
      <c r="DF135" s="41">
        <f t="shared" si="220"/>
        <v>45846</v>
      </c>
      <c r="DG135" s="41">
        <f t="shared" si="220"/>
        <v>45847</v>
      </c>
      <c r="DH135" s="41">
        <f t="shared" si="220"/>
        <v>45848</v>
      </c>
      <c r="DI135" s="41">
        <f t="shared" si="220"/>
        <v>45849</v>
      </c>
      <c r="DJ135" s="41">
        <f t="shared" si="220"/>
        <v>45850</v>
      </c>
      <c r="DK135" s="41">
        <f t="shared" si="220"/>
        <v>45851</v>
      </c>
      <c r="DL135" s="41">
        <f t="shared" si="220"/>
        <v>45852</v>
      </c>
      <c r="DM135" s="41">
        <f t="shared" si="220"/>
        <v>45853</v>
      </c>
      <c r="DN135" s="41">
        <f t="shared" si="220"/>
        <v>45854</v>
      </c>
      <c r="DO135" s="41">
        <f t="shared" si="220"/>
        <v>45855</v>
      </c>
      <c r="DP135" s="41">
        <f t="shared" si="220"/>
        <v>45856</v>
      </c>
      <c r="DQ135" s="41">
        <f t="shared" si="220"/>
        <v>45857</v>
      </c>
      <c r="DR135" s="41">
        <f t="shared" si="220"/>
        <v>45858</v>
      </c>
      <c r="DS135" s="41">
        <f t="shared" si="220"/>
        <v>45859</v>
      </c>
      <c r="DT135" s="41">
        <f t="shared" si="220"/>
        <v>45860</v>
      </c>
      <c r="DU135" s="41">
        <f t="shared" si="220"/>
        <v>45861</v>
      </c>
      <c r="DV135" s="41">
        <f t="shared" si="220"/>
        <v>45862</v>
      </c>
      <c r="DW135" s="41">
        <f t="shared" si="220"/>
        <v>45863</v>
      </c>
      <c r="DX135" s="41">
        <f t="shared" si="220"/>
        <v>45864</v>
      </c>
      <c r="DY135" s="41">
        <f t="shared" si="220"/>
        <v>45865</v>
      </c>
      <c r="DZ135" s="41">
        <f t="shared" si="220"/>
        <v>45866</v>
      </c>
      <c r="EA135" s="41">
        <f t="shared" si="220"/>
        <v>45867</v>
      </c>
      <c r="EB135" s="41">
        <f t="shared" si="220"/>
        <v>45868</v>
      </c>
      <c r="EC135" s="84">
        <f t="shared" si="220"/>
        <v>45869</v>
      </c>
      <c r="ED135" s="42">
        <f t="shared" si="220"/>
        <v>45870</v>
      </c>
      <c r="EE135" s="42">
        <f t="shared" si="220"/>
        <v>45871</v>
      </c>
      <c r="EF135" s="42">
        <f t="shared" si="220"/>
        <v>45872</v>
      </c>
      <c r="EG135" s="42">
        <f t="shared" si="220"/>
        <v>45873</v>
      </c>
      <c r="EH135" s="42">
        <f t="shared" si="220"/>
        <v>45874</v>
      </c>
      <c r="EI135" s="42">
        <f t="shared" si="220"/>
        <v>45875</v>
      </c>
      <c r="EJ135" s="42">
        <f t="shared" si="220"/>
        <v>45876</v>
      </c>
      <c r="EK135" s="151"/>
      <c r="EL135" s="154"/>
      <c r="EN135" s="144"/>
      <c r="EO135" s="37" t="s">
        <v>19</v>
      </c>
      <c r="EP135" s="43">
        <f>IF(IF(MONTH([1]入力表!$E$6)=12,YEAR([1]入力表!$E$6)+1&amp;"01",YEAR([1]入力表!$E$6)&amp;TEXT(MONTH([1]入力表!$E$6)+1,"00"))&gt;YEAR($D134)&amp;TEXT(MONTH($D134),"00"),COUNTIF(CY138:EC138,"○"),"")</f>
        <v>0</v>
      </c>
      <c r="ER135" s="1"/>
      <c r="ES135" s="1"/>
      <c r="ET135" s="1"/>
      <c r="EU135" s="1"/>
      <c r="EV135" s="1"/>
      <c r="EW135" s="1"/>
    </row>
    <row r="136" spans="1:153" ht="19.5" thickBot="1">
      <c r="A136" s="34" t="str">
        <f t="shared" si="216"/>
        <v>対象期間</v>
      </c>
      <c r="C136" s="39" t="s">
        <v>20</v>
      </c>
      <c r="D136" s="46" t="str">
        <f>TEXT(WEEKDAY(+D135),"aaa")</f>
        <v>火</v>
      </c>
      <c r="E136" s="46" t="str">
        <f>TEXT(WEEKDAY(+E135),"aaa")</f>
        <v>水</v>
      </c>
      <c r="F136" s="46" t="str">
        <f t="shared" ref="F136:AE136" si="221">TEXT(WEEKDAY(+F135),"aaa")</f>
        <v>木</v>
      </c>
      <c r="G136" s="47" t="str">
        <f t="shared" si="221"/>
        <v>金</v>
      </c>
      <c r="H136" s="47" t="str">
        <f t="shared" si="221"/>
        <v>土</v>
      </c>
      <c r="I136" s="47" t="str">
        <f t="shared" si="221"/>
        <v>日</v>
      </c>
      <c r="J136" s="47" t="str">
        <f t="shared" si="221"/>
        <v>月</v>
      </c>
      <c r="K136" s="47" t="str">
        <f t="shared" si="221"/>
        <v>火</v>
      </c>
      <c r="L136" s="47" t="str">
        <f t="shared" si="221"/>
        <v>水</v>
      </c>
      <c r="M136" s="47" t="str">
        <f t="shared" si="221"/>
        <v>木</v>
      </c>
      <c r="N136" s="47" t="str">
        <f t="shared" si="221"/>
        <v>金</v>
      </c>
      <c r="O136" s="47" t="str">
        <f t="shared" si="221"/>
        <v>土</v>
      </c>
      <c r="P136" s="47" t="str">
        <f t="shared" si="221"/>
        <v>日</v>
      </c>
      <c r="Q136" s="47" t="str">
        <f t="shared" si="221"/>
        <v>月</v>
      </c>
      <c r="R136" s="47" t="str">
        <f t="shared" si="221"/>
        <v>火</v>
      </c>
      <c r="S136" s="47" t="str">
        <f t="shared" si="221"/>
        <v>水</v>
      </c>
      <c r="T136" s="47" t="str">
        <f t="shared" si="221"/>
        <v>木</v>
      </c>
      <c r="U136" s="47" t="str">
        <f t="shared" si="221"/>
        <v>金</v>
      </c>
      <c r="V136" s="47" t="str">
        <f t="shared" si="221"/>
        <v>土</v>
      </c>
      <c r="W136" s="47" t="str">
        <f t="shared" si="221"/>
        <v>日</v>
      </c>
      <c r="X136" s="47" t="str">
        <f t="shared" si="221"/>
        <v>月</v>
      </c>
      <c r="Y136" s="47" t="str">
        <f t="shared" si="221"/>
        <v>火</v>
      </c>
      <c r="Z136" s="47" t="str">
        <f t="shared" si="221"/>
        <v>水</v>
      </c>
      <c r="AA136" s="47" t="str">
        <f t="shared" si="221"/>
        <v>木</v>
      </c>
      <c r="AB136" s="47" t="str">
        <f t="shared" si="221"/>
        <v>金</v>
      </c>
      <c r="AC136" s="47" t="str">
        <f t="shared" si="221"/>
        <v>土</v>
      </c>
      <c r="AD136" s="47" t="str">
        <f t="shared" si="221"/>
        <v>日</v>
      </c>
      <c r="AE136" s="47" t="str">
        <f t="shared" si="221"/>
        <v>月</v>
      </c>
      <c r="AF136" s="47" t="str">
        <f>IF(AF135="／","／",TEXT(WEEKDAY(+AF135),"aaa"))</f>
        <v>火</v>
      </c>
      <c r="AG136" s="47" t="str">
        <f t="shared" ref="AG136:AO136" si="222">IF(AG135="／","／",TEXT(WEEKDAY(+AG135),"aaa"))</f>
        <v>水</v>
      </c>
      <c r="AH136" s="85" t="str">
        <f t="shared" si="222"/>
        <v>木</v>
      </c>
      <c r="AI136" s="49" t="str">
        <f t="shared" si="222"/>
        <v>金</v>
      </c>
      <c r="AJ136" s="49" t="str">
        <f t="shared" si="222"/>
        <v>土</v>
      </c>
      <c r="AK136" s="49" t="str">
        <f t="shared" si="222"/>
        <v>日</v>
      </c>
      <c r="AL136" s="49" t="str">
        <f t="shared" si="222"/>
        <v>月</v>
      </c>
      <c r="AM136" s="49" t="str">
        <f t="shared" si="222"/>
        <v>火</v>
      </c>
      <c r="AN136" s="49" t="str">
        <f t="shared" si="222"/>
        <v>水</v>
      </c>
      <c r="AO136" s="49" t="str">
        <f t="shared" si="222"/>
        <v>木</v>
      </c>
      <c r="AP136" s="151"/>
      <c r="AQ136" s="154"/>
      <c r="AS136" s="144"/>
      <c r="AT136" s="37" t="s">
        <v>21</v>
      </c>
      <c r="AU136" s="50">
        <f>IFERROR(+AU135/AU134,"")</f>
        <v>0</v>
      </c>
      <c r="AV136" s="51" t="str">
        <f>IF(AU136="","",IF(AU136&gt;=0.285,"4週8休以上",IF(AU136&gt;=0.25,"4週7休以上4週8休未満",IF(AU136&gt;=0.214,"4週6休以上4週7休未満",IF(0.214&gt;AU136,"4週6休未満")))))</f>
        <v>4週6休未満</v>
      </c>
      <c r="AX136" s="1"/>
      <c r="AY136" s="1"/>
      <c r="AZ136" s="1"/>
      <c r="BB136" s="39" t="s">
        <v>20</v>
      </c>
      <c r="BC136" s="46" t="str">
        <f>TEXT(WEEKDAY(+BC135),"aaa")</f>
        <v>火</v>
      </c>
      <c r="BD136" s="46" t="str">
        <f>TEXT(WEEKDAY(+BD135),"aaa")</f>
        <v>水</v>
      </c>
      <c r="BE136" s="46" t="str">
        <f t="shared" ref="BE136:CD136" si="223">TEXT(WEEKDAY(+BE135),"aaa")</f>
        <v>木</v>
      </c>
      <c r="BF136" s="47" t="str">
        <f t="shared" si="223"/>
        <v>金</v>
      </c>
      <c r="BG136" s="47" t="str">
        <f t="shared" si="223"/>
        <v>土</v>
      </c>
      <c r="BH136" s="47" t="str">
        <f t="shared" si="223"/>
        <v>日</v>
      </c>
      <c r="BI136" s="47" t="str">
        <f t="shared" si="223"/>
        <v>月</v>
      </c>
      <c r="BJ136" s="47" t="str">
        <f t="shared" si="223"/>
        <v>火</v>
      </c>
      <c r="BK136" s="47" t="str">
        <f t="shared" si="223"/>
        <v>水</v>
      </c>
      <c r="BL136" s="47" t="str">
        <f t="shared" si="223"/>
        <v>木</v>
      </c>
      <c r="BM136" s="47" t="str">
        <f t="shared" si="223"/>
        <v>金</v>
      </c>
      <c r="BN136" s="47" t="str">
        <f t="shared" si="223"/>
        <v>土</v>
      </c>
      <c r="BO136" s="47" t="str">
        <f t="shared" si="223"/>
        <v>日</v>
      </c>
      <c r="BP136" s="47" t="str">
        <f t="shared" si="223"/>
        <v>月</v>
      </c>
      <c r="BQ136" s="47" t="str">
        <f t="shared" si="223"/>
        <v>火</v>
      </c>
      <c r="BR136" s="47" t="str">
        <f t="shared" si="223"/>
        <v>水</v>
      </c>
      <c r="BS136" s="47" t="str">
        <f t="shared" si="223"/>
        <v>木</v>
      </c>
      <c r="BT136" s="47" t="str">
        <f t="shared" si="223"/>
        <v>金</v>
      </c>
      <c r="BU136" s="47" t="str">
        <f t="shared" si="223"/>
        <v>土</v>
      </c>
      <c r="BV136" s="47" t="str">
        <f t="shared" si="223"/>
        <v>日</v>
      </c>
      <c r="BW136" s="47" t="str">
        <f t="shared" si="223"/>
        <v>月</v>
      </c>
      <c r="BX136" s="47" t="str">
        <f t="shared" si="223"/>
        <v>火</v>
      </c>
      <c r="BY136" s="47" t="str">
        <f t="shared" si="223"/>
        <v>水</v>
      </c>
      <c r="BZ136" s="47" t="str">
        <f t="shared" si="223"/>
        <v>木</v>
      </c>
      <c r="CA136" s="47" t="str">
        <f t="shared" si="223"/>
        <v>金</v>
      </c>
      <c r="CB136" s="47" t="str">
        <f t="shared" si="223"/>
        <v>土</v>
      </c>
      <c r="CC136" s="47" t="str">
        <f t="shared" si="223"/>
        <v>日</v>
      </c>
      <c r="CD136" s="47" t="str">
        <f t="shared" si="223"/>
        <v>月</v>
      </c>
      <c r="CE136" s="47" t="str">
        <f>IF(CE135="／","／",TEXT(WEEKDAY(+CE135),"aaa"))</f>
        <v>火</v>
      </c>
      <c r="CF136" s="47" t="str">
        <f t="shared" ref="CF136:CN136" si="224">IF(CF135="／","／",TEXT(WEEKDAY(+CF135),"aaa"))</f>
        <v>水</v>
      </c>
      <c r="CG136" s="85" t="str">
        <f t="shared" si="224"/>
        <v>木</v>
      </c>
      <c r="CH136" s="49" t="str">
        <f t="shared" si="224"/>
        <v>金</v>
      </c>
      <c r="CI136" s="49" t="str">
        <f t="shared" si="224"/>
        <v>土</v>
      </c>
      <c r="CJ136" s="49" t="str">
        <f t="shared" si="224"/>
        <v>日</v>
      </c>
      <c r="CK136" s="49" t="str">
        <f t="shared" si="224"/>
        <v>月</v>
      </c>
      <c r="CL136" s="49" t="str">
        <f t="shared" si="224"/>
        <v>火</v>
      </c>
      <c r="CM136" s="49" t="str">
        <f t="shared" si="224"/>
        <v>水</v>
      </c>
      <c r="CN136" s="49" t="str">
        <f t="shared" si="224"/>
        <v>木</v>
      </c>
      <c r="CO136" s="151"/>
      <c r="CP136" s="154"/>
      <c r="CR136" s="144"/>
      <c r="CS136" s="37" t="s">
        <v>21</v>
      </c>
      <c r="CT136" s="50">
        <f>IFERROR(+CT135/CT134,"")</f>
        <v>0</v>
      </c>
      <c r="CU136" s="51" t="str">
        <f>IF(CT136="","",IF(CT136&gt;=0.285,"4週8休以上",IF(CT136&gt;=0.25,"4週7休以上4週8休未満",IF(CT136&gt;=0.214,"4週6休以上4週7休未満",IF(0.214&gt;CT136,"4週6休未満")))))</f>
        <v>4週6休未満</v>
      </c>
      <c r="CV136" s="34" t="str">
        <f t="shared" si="217"/>
        <v>対象期間</v>
      </c>
      <c r="CX136" s="39" t="s">
        <v>20</v>
      </c>
      <c r="CY136" s="46" t="str">
        <f>TEXT(WEEKDAY(+CY135),"aaa")</f>
        <v>火</v>
      </c>
      <c r="CZ136" s="46" t="str">
        <f>TEXT(WEEKDAY(+CZ135),"aaa")</f>
        <v>水</v>
      </c>
      <c r="DA136" s="46" t="str">
        <f t="shared" ref="DA136:DZ136" si="225">TEXT(WEEKDAY(+DA135),"aaa")</f>
        <v>木</v>
      </c>
      <c r="DB136" s="47" t="str">
        <f t="shared" si="225"/>
        <v>金</v>
      </c>
      <c r="DC136" s="47" t="str">
        <f t="shared" si="225"/>
        <v>土</v>
      </c>
      <c r="DD136" s="47" t="str">
        <f t="shared" si="225"/>
        <v>日</v>
      </c>
      <c r="DE136" s="47" t="str">
        <f t="shared" si="225"/>
        <v>月</v>
      </c>
      <c r="DF136" s="47" t="str">
        <f t="shared" si="225"/>
        <v>火</v>
      </c>
      <c r="DG136" s="47" t="str">
        <f t="shared" si="225"/>
        <v>水</v>
      </c>
      <c r="DH136" s="47" t="str">
        <f t="shared" si="225"/>
        <v>木</v>
      </c>
      <c r="DI136" s="47" t="str">
        <f t="shared" si="225"/>
        <v>金</v>
      </c>
      <c r="DJ136" s="47" t="str">
        <f t="shared" si="225"/>
        <v>土</v>
      </c>
      <c r="DK136" s="47" t="str">
        <f t="shared" si="225"/>
        <v>日</v>
      </c>
      <c r="DL136" s="47" t="str">
        <f t="shared" si="225"/>
        <v>月</v>
      </c>
      <c r="DM136" s="47" t="str">
        <f t="shared" si="225"/>
        <v>火</v>
      </c>
      <c r="DN136" s="47" t="str">
        <f t="shared" si="225"/>
        <v>水</v>
      </c>
      <c r="DO136" s="47" t="str">
        <f t="shared" si="225"/>
        <v>木</v>
      </c>
      <c r="DP136" s="47" t="str">
        <f t="shared" si="225"/>
        <v>金</v>
      </c>
      <c r="DQ136" s="47" t="str">
        <f t="shared" si="225"/>
        <v>土</v>
      </c>
      <c r="DR136" s="47" t="str">
        <f t="shared" si="225"/>
        <v>日</v>
      </c>
      <c r="DS136" s="47" t="str">
        <f t="shared" si="225"/>
        <v>月</v>
      </c>
      <c r="DT136" s="47" t="str">
        <f t="shared" si="225"/>
        <v>火</v>
      </c>
      <c r="DU136" s="47" t="str">
        <f t="shared" si="225"/>
        <v>水</v>
      </c>
      <c r="DV136" s="47" t="str">
        <f t="shared" si="225"/>
        <v>木</v>
      </c>
      <c r="DW136" s="47" t="str">
        <f t="shared" si="225"/>
        <v>金</v>
      </c>
      <c r="DX136" s="47" t="str">
        <f t="shared" si="225"/>
        <v>土</v>
      </c>
      <c r="DY136" s="47" t="str">
        <f t="shared" si="225"/>
        <v>日</v>
      </c>
      <c r="DZ136" s="47" t="str">
        <f t="shared" si="225"/>
        <v>月</v>
      </c>
      <c r="EA136" s="47" t="str">
        <f>IF(EA135="／","／",TEXT(WEEKDAY(+EA135),"aaa"))</f>
        <v>火</v>
      </c>
      <c r="EB136" s="47" t="str">
        <f t="shared" ref="EB136:EJ136" si="226">IF(EB135="／","／",TEXT(WEEKDAY(+EB135),"aaa"))</f>
        <v>水</v>
      </c>
      <c r="EC136" s="85" t="str">
        <f t="shared" si="226"/>
        <v>木</v>
      </c>
      <c r="ED136" s="49" t="str">
        <f t="shared" si="226"/>
        <v>金</v>
      </c>
      <c r="EE136" s="49" t="str">
        <f t="shared" si="226"/>
        <v>土</v>
      </c>
      <c r="EF136" s="49" t="str">
        <f t="shared" si="226"/>
        <v>日</v>
      </c>
      <c r="EG136" s="49" t="str">
        <f t="shared" si="226"/>
        <v>月</v>
      </c>
      <c r="EH136" s="49" t="str">
        <f t="shared" si="226"/>
        <v>火</v>
      </c>
      <c r="EI136" s="49" t="str">
        <f t="shared" si="226"/>
        <v>水</v>
      </c>
      <c r="EJ136" s="49" t="str">
        <f t="shared" si="226"/>
        <v>木</v>
      </c>
      <c r="EK136" s="151"/>
      <c r="EL136" s="154"/>
      <c r="EN136" s="144"/>
      <c r="EO136" s="37" t="s">
        <v>21</v>
      </c>
      <c r="EP136" s="50">
        <f>IFERROR(+EP135/EP134,"")</f>
        <v>0</v>
      </c>
      <c r="EQ136" s="51" t="str">
        <f>IF(EP136="","",IF(EP136&gt;=0.285,"4週8休以上",IF(EP136&gt;=0.25,"4週7休以上4週8休未満",IF(EP136&gt;=0.214,"4週6休以上4週7休未満",IF(0.214&gt;EP136,"4週6休未満")))))</f>
        <v>4週6休未満</v>
      </c>
      <c r="ER136" s="1"/>
      <c r="ES136" s="1"/>
      <c r="ET136" s="1"/>
      <c r="EU136" s="1"/>
      <c r="EV136" s="1"/>
      <c r="EW136" s="1"/>
    </row>
    <row r="137" spans="1:153" s="53" customFormat="1" ht="60" customHeight="1">
      <c r="A137" s="34" t="str">
        <f t="shared" si="216"/>
        <v>対象期間</v>
      </c>
      <c r="C137" s="54" t="s">
        <v>22</v>
      </c>
      <c r="D137" s="56"/>
      <c r="E137" s="56"/>
      <c r="F137" s="56"/>
      <c r="G137" s="56"/>
      <c r="H137" s="56"/>
      <c r="I137" s="56"/>
      <c r="J137" s="56"/>
      <c r="K137" s="56"/>
      <c r="L137" s="57"/>
      <c r="M137" s="56"/>
      <c r="N137" s="56"/>
      <c r="O137" s="58"/>
      <c r="P137" s="56"/>
      <c r="Q137" s="56"/>
      <c r="R137" s="56"/>
      <c r="S137" s="56"/>
      <c r="T137" s="56"/>
      <c r="U137" s="56"/>
      <c r="V137" s="56"/>
      <c r="W137" s="56"/>
      <c r="X137" s="56"/>
      <c r="Y137" s="56"/>
      <c r="Z137" s="56"/>
      <c r="AA137" s="56"/>
      <c r="AB137" s="56"/>
      <c r="AC137" s="56"/>
      <c r="AD137" s="58"/>
      <c r="AE137" s="56"/>
      <c r="AF137" s="56"/>
      <c r="AG137" s="56"/>
      <c r="AH137" s="86"/>
      <c r="AI137" s="60"/>
      <c r="AJ137" s="60"/>
      <c r="AK137" s="60"/>
      <c r="AL137" s="60"/>
      <c r="AM137" s="60"/>
      <c r="AN137" s="60"/>
      <c r="AO137" s="60"/>
      <c r="AP137" s="152"/>
      <c r="AQ137" s="155"/>
      <c r="AS137" s="141" t="s">
        <v>23</v>
      </c>
      <c r="AT137" s="87" t="s">
        <v>17</v>
      </c>
      <c r="AU137" s="62">
        <f>IF(IF(MONTH([1]入力表!$E$6)=12,YEAR([1]入力表!$E$6)+1&amp;"01",YEAR([1]入力表!$E$6)&amp;TEXT(MONTH([1]入力表!$E$6)+1,"00"))&gt;YEAR($D134)&amp;TEXT(MONTH($D134),"00"),COUNTIF(D139:AH139,"")+COUNTIF(D139:AH139,"●"),"")</f>
        <v>31</v>
      </c>
      <c r="AV137" s="63"/>
      <c r="AX137" s="64"/>
      <c r="AY137" s="64"/>
      <c r="AZ137" s="64"/>
      <c r="BB137" s="54" t="s">
        <v>22</v>
      </c>
      <c r="BC137" s="56"/>
      <c r="BD137" s="56"/>
      <c r="BE137" s="56"/>
      <c r="BF137" s="56"/>
      <c r="BG137" s="56"/>
      <c r="BH137" s="56"/>
      <c r="BI137" s="56"/>
      <c r="BJ137" s="56"/>
      <c r="BK137" s="57"/>
      <c r="BL137" s="56"/>
      <c r="BM137" s="56"/>
      <c r="BN137" s="58"/>
      <c r="BO137" s="56"/>
      <c r="BP137" s="56"/>
      <c r="BQ137" s="56"/>
      <c r="BR137" s="56"/>
      <c r="BS137" s="56"/>
      <c r="BT137" s="56"/>
      <c r="BU137" s="56"/>
      <c r="BV137" s="56"/>
      <c r="BW137" s="56"/>
      <c r="BX137" s="56"/>
      <c r="BY137" s="56"/>
      <c r="BZ137" s="56"/>
      <c r="CA137" s="56"/>
      <c r="CB137" s="56"/>
      <c r="CC137" s="58"/>
      <c r="CD137" s="56"/>
      <c r="CE137" s="56"/>
      <c r="CF137" s="56"/>
      <c r="CG137" s="86"/>
      <c r="CH137" s="60"/>
      <c r="CI137" s="60"/>
      <c r="CJ137" s="60"/>
      <c r="CK137" s="60"/>
      <c r="CL137" s="60"/>
      <c r="CM137" s="60"/>
      <c r="CN137" s="60"/>
      <c r="CO137" s="152"/>
      <c r="CP137" s="155"/>
      <c r="CR137" s="141" t="s">
        <v>23</v>
      </c>
      <c r="CS137" s="87" t="s">
        <v>17</v>
      </c>
      <c r="CT137" s="62">
        <f>IF(IF(MONTH([1]入力表!$E$6)=12,YEAR([1]入力表!$E$6)+1&amp;"01",YEAR([1]入力表!$E$6)&amp;TEXT(MONTH([1]入力表!$E$6)+1,"00"))&gt;YEAR($D134)&amp;TEXT(MONTH($D134),"00"),COUNTIF(BC139:CG139,"")+COUNTIF(BC139:CG139,"●"),"")</f>
        <v>31</v>
      </c>
      <c r="CU137" s="63"/>
      <c r="CV137" s="34" t="str">
        <f t="shared" si="217"/>
        <v>対象期間</v>
      </c>
      <c r="CX137" s="54" t="s">
        <v>22</v>
      </c>
      <c r="CY137" s="56"/>
      <c r="CZ137" s="56"/>
      <c r="DA137" s="56"/>
      <c r="DB137" s="56"/>
      <c r="DC137" s="56"/>
      <c r="DD137" s="56"/>
      <c r="DE137" s="56"/>
      <c r="DF137" s="56"/>
      <c r="DG137" s="57"/>
      <c r="DH137" s="56"/>
      <c r="DI137" s="56"/>
      <c r="DJ137" s="58"/>
      <c r="DK137" s="56"/>
      <c r="DL137" s="56"/>
      <c r="DM137" s="56"/>
      <c r="DN137" s="56"/>
      <c r="DO137" s="56"/>
      <c r="DP137" s="56"/>
      <c r="DQ137" s="56"/>
      <c r="DR137" s="56"/>
      <c r="DS137" s="56"/>
      <c r="DT137" s="56"/>
      <c r="DU137" s="56"/>
      <c r="DV137" s="56"/>
      <c r="DW137" s="56"/>
      <c r="DX137" s="56"/>
      <c r="DY137" s="58"/>
      <c r="DZ137" s="56"/>
      <c r="EA137" s="56"/>
      <c r="EB137" s="56"/>
      <c r="EC137" s="86"/>
      <c r="ED137" s="60"/>
      <c r="EE137" s="60"/>
      <c r="EF137" s="60"/>
      <c r="EG137" s="60"/>
      <c r="EH137" s="60"/>
      <c r="EI137" s="60"/>
      <c r="EJ137" s="60"/>
      <c r="EK137" s="152"/>
      <c r="EL137" s="155"/>
      <c r="EN137" s="141" t="s">
        <v>23</v>
      </c>
      <c r="EO137" s="87" t="s">
        <v>17</v>
      </c>
      <c r="EP137" s="62">
        <f>IF(IF(MONTH([1]入力表!$E$6)=12,YEAR([1]入力表!$E$6)+1&amp;"01",YEAR([1]入力表!$E$6)&amp;TEXT(MONTH([1]入力表!$E$6)+1,"00"))&gt;YEAR($D134)&amp;TEXT(MONTH($D134),"00"),COUNTIF(CY139:EC139,"")+COUNTIF(CY139:EC139,"●"),"")</f>
        <v>31</v>
      </c>
      <c r="EQ137" s="63"/>
      <c r="ER137" s="64"/>
      <c r="ES137" s="64"/>
      <c r="ET137" s="64"/>
      <c r="EU137" s="64"/>
      <c r="EV137" s="64"/>
      <c r="EW137" s="64"/>
    </row>
    <row r="138" spans="1:153" s="28" customFormat="1" ht="19.5" thickBot="1">
      <c r="A138" s="34" t="str">
        <f t="shared" si="216"/>
        <v>対象期間</v>
      </c>
      <c r="C138" s="39" t="s">
        <v>16</v>
      </c>
      <c r="D138" s="47"/>
      <c r="E138" s="47"/>
      <c r="F138" s="47"/>
      <c r="G138" s="47"/>
      <c r="H138" s="47"/>
      <c r="I138" s="47"/>
      <c r="J138" s="47"/>
      <c r="K138" s="47"/>
      <c r="L138" s="47"/>
      <c r="M138" s="47"/>
      <c r="N138" s="47"/>
      <c r="O138" s="47"/>
      <c r="P138" s="47"/>
      <c r="Q138" s="47"/>
      <c r="R138" s="47"/>
      <c r="S138" s="47"/>
      <c r="T138" s="47"/>
      <c r="U138" s="47"/>
      <c r="V138" s="47"/>
      <c r="W138" s="47"/>
      <c r="X138" s="47"/>
      <c r="Y138" s="47"/>
      <c r="Z138" s="47"/>
      <c r="AA138" s="47"/>
      <c r="AB138" s="47"/>
      <c r="AC138" s="47"/>
      <c r="AD138" s="47"/>
      <c r="AE138" s="47"/>
      <c r="AF138" s="47"/>
      <c r="AG138" s="47"/>
      <c r="AH138" s="85"/>
      <c r="AI138" s="49"/>
      <c r="AJ138" s="49"/>
      <c r="AK138" s="49"/>
      <c r="AL138" s="49"/>
      <c r="AM138" s="49"/>
      <c r="AN138" s="49"/>
      <c r="AO138" s="49"/>
      <c r="AP138" s="69">
        <f>COUNTIF(D138:AH138,"○")</f>
        <v>0</v>
      </c>
      <c r="AQ138" s="66">
        <f>+AP138+AQ130</f>
        <v>0</v>
      </c>
      <c r="AS138" s="142"/>
      <c r="AT138" s="37" t="s">
        <v>19</v>
      </c>
      <c r="AU138" s="43">
        <f>IF(IF(MONTH([1]入力表!$E$6)=12,YEAR([1]入力表!$E$6)+1&amp;"01",YEAR([1]入力表!$E$6)&amp;TEXT(MONTH([1]入力表!$E$6)+1,"00"))&gt;YEAR($D134)&amp;TEXT(MONTH($D134),"00"),COUNTIF(D139:AH139,"●"),"")</f>
        <v>0</v>
      </c>
      <c r="AX138" s="68"/>
      <c r="AY138" s="68"/>
      <c r="AZ138" s="68"/>
      <c r="BB138" s="39" t="s">
        <v>16</v>
      </c>
      <c r="BC138" s="47"/>
      <c r="BD138" s="47"/>
      <c r="BE138" s="47"/>
      <c r="BF138" s="47"/>
      <c r="BG138" s="47"/>
      <c r="BH138" s="47"/>
      <c r="BI138" s="47"/>
      <c r="BJ138" s="47"/>
      <c r="BK138" s="47"/>
      <c r="BL138" s="47"/>
      <c r="BM138" s="47"/>
      <c r="BN138" s="47"/>
      <c r="BO138" s="47"/>
      <c r="BP138" s="47"/>
      <c r="BQ138" s="47"/>
      <c r="BR138" s="47"/>
      <c r="BS138" s="47"/>
      <c r="BT138" s="47"/>
      <c r="BU138" s="47"/>
      <c r="BV138" s="47"/>
      <c r="BW138" s="47"/>
      <c r="BX138" s="47"/>
      <c r="BY138" s="47"/>
      <c r="BZ138" s="47"/>
      <c r="CA138" s="47"/>
      <c r="CB138" s="47"/>
      <c r="CC138" s="47"/>
      <c r="CD138" s="47"/>
      <c r="CE138" s="47"/>
      <c r="CF138" s="47"/>
      <c r="CG138" s="85"/>
      <c r="CH138" s="49"/>
      <c r="CI138" s="49"/>
      <c r="CJ138" s="49"/>
      <c r="CK138" s="49"/>
      <c r="CL138" s="49"/>
      <c r="CM138" s="49"/>
      <c r="CN138" s="49"/>
      <c r="CO138" s="69">
        <f>COUNTIF(BC138:CG138,"○")</f>
        <v>0</v>
      </c>
      <c r="CP138" s="66">
        <f>+CO138+CP130</f>
        <v>0</v>
      </c>
      <c r="CR138" s="142"/>
      <c r="CS138" s="37" t="s">
        <v>19</v>
      </c>
      <c r="CT138" s="43">
        <f>IF(IF(MONTH([1]入力表!$E$6)=12,YEAR([1]入力表!$E$6)+1&amp;"01",YEAR([1]入力表!$E$6)&amp;TEXT(MONTH([1]入力表!$E$6)+1,"00"))&gt;YEAR($D134)&amp;TEXT(MONTH($D134),"00"),COUNTIF(BC139:CG139,"●"),"")</f>
        <v>0</v>
      </c>
      <c r="CV138" s="34" t="str">
        <f t="shared" si="217"/>
        <v>対象期間</v>
      </c>
      <c r="CX138" s="39" t="s">
        <v>16</v>
      </c>
      <c r="CY138" s="47"/>
      <c r="CZ138" s="47"/>
      <c r="DA138" s="47"/>
      <c r="DB138" s="47"/>
      <c r="DC138" s="47"/>
      <c r="DD138" s="47"/>
      <c r="DE138" s="47"/>
      <c r="DF138" s="47"/>
      <c r="DG138" s="47"/>
      <c r="DH138" s="47"/>
      <c r="DI138" s="47"/>
      <c r="DJ138" s="47"/>
      <c r="DK138" s="47"/>
      <c r="DL138" s="47"/>
      <c r="DM138" s="47"/>
      <c r="DN138" s="47"/>
      <c r="DO138" s="47"/>
      <c r="DP138" s="47"/>
      <c r="DQ138" s="47"/>
      <c r="DR138" s="47"/>
      <c r="DS138" s="47"/>
      <c r="DT138" s="47"/>
      <c r="DU138" s="47"/>
      <c r="DV138" s="47"/>
      <c r="DW138" s="47"/>
      <c r="DX138" s="47"/>
      <c r="DY138" s="47"/>
      <c r="DZ138" s="47"/>
      <c r="EA138" s="47"/>
      <c r="EB138" s="47"/>
      <c r="EC138" s="85"/>
      <c r="ED138" s="49"/>
      <c r="EE138" s="49"/>
      <c r="EF138" s="49"/>
      <c r="EG138" s="49"/>
      <c r="EH138" s="49"/>
      <c r="EI138" s="49"/>
      <c r="EJ138" s="49"/>
      <c r="EK138" s="69">
        <f>COUNTIF(CY138:EC138,"○")</f>
        <v>0</v>
      </c>
      <c r="EL138" s="66">
        <f>+EK138+EL130</f>
        <v>0</v>
      </c>
      <c r="EN138" s="142"/>
      <c r="EO138" s="37" t="s">
        <v>19</v>
      </c>
      <c r="EP138" s="43">
        <f>IF(IF(MONTH([1]入力表!$E$6)=12,YEAR([1]入力表!$E$6)+1&amp;"01",YEAR([1]入力表!$E$6)&amp;TEXT(MONTH([1]入力表!$E$6)+1,"00"))&gt;YEAR($D134)&amp;TEXT(MONTH($D134),"00"),COUNTIF(CY139:EC139,"●"),"")</f>
        <v>0</v>
      </c>
      <c r="ER138" s="68"/>
      <c r="ES138" s="68"/>
      <c r="ET138" s="68"/>
      <c r="EU138" s="68"/>
      <c r="EV138" s="68"/>
      <c r="EW138" s="68"/>
    </row>
    <row r="139" spans="1:153" s="28" customFormat="1" ht="19.5" thickBot="1">
      <c r="A139" s="34" t="str">
        <f t="shared" si="216"/>
        <v>対象期間</v>
      </c>
      <c r="C139" s="70" t="s">
        <v>23</v>
      </c>
      <c r="D139" s="71"/>
      <c r="E139" s="71"/>
      <c r="F139" s="71"/>
      <c r="G139" s="71"/>
      <c r="H139" s="71"/>
      <c r="I139" s="71"/>
      <c r="J139" s="71"/>
      <c r="K139" s="71"/>
      <c r="L139" s="71"/>
      <c r="M139" s="71"/>
      <c r="N139" s="71"/>
      <c r="O139" s="71"/>
      <c r="P139" s="71"/>
      <c r="Q139" s="71"/>
      <c r="R139" s="71"/>
      <c r="S139" s="71"/>
      <c r="T139" s="71"/>
      <c r="U139" s="71"/>
      <c r="V139" s="71"/>
      <c r="W139" s="71"/>
      <c r="X139" s="71"/>
      <c r="Y139" s="71"/>
      <c r="Z139" s="71"/>
      <c r="AA139" s="71"/>
      <c r="AB139" s="71"/>
      <c r="AC139" s="71"/>
      <c r="AD139" s="71"/>
      <c r="AE139" s="71"/>
      <c r="AF139" s="71"/>
      <c r="AG139" s="71"/>
      <c r="AH139" s="93"/>
      <c r="AI139" s="73"/>
      <c r="AJ139" s="73"/>
      <c r="AK139" s="73"/>
      <c r="AL139" s="73"/>
      <c r="AM139" s="73"/>
      <c r="AN139" s="73"/>
      <c r="AO139" s="73"/>
      <c r="AP139" s="76">
        <f>COUNTIF(D139:AH139,"●")</f>
        <v>0</v>
      </c>
      <c r="AQ139" s="75">
        <f>+AP139+AQ131</f>
        <v>0</v>
      </c>
      <c r="AS139" s="142"/>
      <c r="AT139" s="37" t="s">
        <v>21</v>
      </c>
      <c r="AU139" s="50">
        <f>IFERROR(+AU138/AU137,"")</f>
        <v>0</v>
      </c>
      <c r="AV139" s="51" t="str">
        <f>IF(AU139="","",IF(AU139&gt;=0.285,"4週8休以上",IF(AU139&gt;=0.25,"4週7休以上4週8休未満",IF(AU139&gt;=0.214,"4週6休以上4週7休未満",IF(0.214&gt;AU139,"4週6休未満")))))</f>
        <v>4週6休未満</v>
      </c>
      <c r="AX139" s="68"/>
      <c r="AY139" s="68"/>
      <c r="AZ139" s="68"/>
      <c r="BB139" s="70" t="s">
        <v>23</v>
      </c>
      <c r="BC139" s="71"/>
      <c r="BD139" s="71"/>
      <c r="BE139" s="71"/>
      <c r="BF139" s="71"/>
      <c r="BG139" s="71"/>
      <c r="BH139" s="71"/>
      <c r="BI139" s="71"/>
      <c r="BJ139" s="71"/>
      <c r="BK139" s="71"/>
      <c r="BL139" s="71"/>
      <c r="BM139" s="71"/>
      <c r="BN139" s="71"/>
      <c r="BO139" s="71"/>
      <c r="BP139" s="71"/>
      <c r="BQ139" s="71"/>
      <c r="BR139" s="71"/>
      <c r="BS139" s="71"/>
      <c r="BT139" s="71"/>
      <c r="BU139" s="71"/>
      <c r="BV139" s="71"/>
      <c r="BW139" s="71"/>
      <c r="BX139" s="71"/>
      <c r="BY139" s="71"/>
      <c r="BZ139" s="71"/>
      <c r="CA139" s="71"/>
      <c r="CB139" s="71"/>
      <c r="CC139" s="71"/>
      <c r="CD139" s="71"/>
      <c r="CE139" s="71"/>
      <c r="CF139" s="71"/>
      <c r="CG139" s="93"/>
      <c r="CH139" s="73"/>
      <c r="CI139" s="73"/>
      <c r="CJ139" s="73"/>
      <c r="CK139" s="73"/>
      <c r="CL139" s="73"/>
      <c r="CM139" s="73"/>
      <c r="CN139" s="73"/>
      <c r="CO139" s="76">
        <f>COUNTIF(BC139:CG139,"●")</f>
        <v>0</v>
      </c>
      <c r="CP139" s="75">
        <f>+CO139+CP131</f>
        <v>0</v>
      </c>
      <c r="CR139" s="142"/>
      <c r="CS139" s="37" t="s">
        <v>21</v>
      </c>
      <c r="CT139" s="50">
        <f>IFERROR(+CT138/CT137,"")</f>
        <v>0</v>
      </c>
      <c r="CU139" s="51" t="str">
        <f>IF(CT139="","",IF(CT139&gt;=0.285,"4週8休以上",IF(CT139&gt;=0.25,"4週7休以上4週8休未満",IF(CT139&gt;=0.214,"4週6休以上4週7休未満",IF(0.214&gt;CT139,"4週6休未満")))))</f>
        <v>4週6休未満</v>
      </c>
      <c r="CV139" s="34" t="str">
        <f t="shared" si="217"/>
        <v>対象期間</v>
      </c>
      <c r="CX139" s="70" t="s">
        <v>23</v>
      </c>
      <c r="CY139" s="71"/>
      <c r="CZ139" s="71"/>
      <c r="DA139" s="71"/>
      <c r="DB139" s="71"/>
      <c r="DC139" s="71"/>
      <c r="DD139" s="71"/>
      <c r="DE139" s="71"/>
      <c r="DF139" s="71"/>
      <c r="DG139" s="71"/>
      <c r="DH139" s="71"/>
      <c r="DI139" s="71"/>
      <c r="DJ139" s="71"/>
      <c r="DK139" s="71"/>
      <c r="DL139" s="71"/>
      <c r="DM139" s="71"/>
      <c r="DN139" s="71"/>
      <c r="DO139" s="71"/>
      <c r="DP139" s="71"/>
      <c r="DQ139" s="71"/>
      <c r="DR139" s="71"/>
      <c r="DS139" s="71"/>
      <c r="DT139" s="71"/>
      <c r="DU139" s="71"/>
      <c r="DV139" s="71"/>
      <c r="DW139" s="71"/>
      <c r="DX139" s="71"/>
      <c r="DY139" s="71"/>
      <c r="DZ139" s="71"/>
      <c r="EA139" s="71"/>
      <c r="EB139" s="71"/>
      <c r="EC139" s="93"/>
      <c r="ED139" s="73"/>
      <c r="EE139" s="73"/>
      <c r="EF139" s="73"/>
      <c r="EG139" s="73"/>
      <c r="EH139" s="73"/>
      <c r="EI139" s="73"/>
      <c r="EJ139" s="73"/>
      <c r="EK139" s="76">
        <f>COUNTIF(CY139:EC139,"●")</f>
        <v>0</v>
      </c>
      <c r="EL139" s="75">
        <f>+EK139+EL131</f>
        <v>0</v>
      </c>
      <c r="EN139" s="142"/>
      <c r="EO139" s="37" t="s">
        <v>21</v>
      </c>
      <c r="EP139" s="50">
        <f>IFERROR(+EP138/EP137,"")</f>
        <v>0</v>
      </c>
      <c r="EQ139" s="51" t="str">
        <f>IF(EP139="","",IF(EP139&gt;=0.285,"4週8休以上",IF(EP139&gt;=0.25,"4週7休以上4週8休未満",IF(EP139&gt;=0.214,"4週6休以上4週7休未満",IF(0.214&gt;EP139,"4週6休未満")))))</f>
        <v>4週6休未満</v>
      </c>
      <c r="ER139" s="68"/>
      <c r="ES139" s="68"/>
      <c r="ET139" s="68"/>
      <c r="EU139" s="68"/>
      <c r="EV139" s="68"/>
      <c r="EW139" s="68"/>
    </row>
    <row r="140" spans="1:153" s="28" customFormat="1" ht="19.5" thickBot="1">
      <c r="A140" s="34"/>
      <c r="C140" s="77" t="s">
        <v>25</v>
      </c>
      <c r="D140" s="137"/>
      <c r="E140" s="138"/>
      <c r="F140" s="138"/>
      <c r="G140" s="138"/>
      <c r="H140" s="138"/>
      <c r="I140" s="139"/>
      <c r="J140" s="137" t="str">
        <f t="shared" ref="J140" si="227">IF(COUNTIF(J139:P139,"")&gt;=7,"",IF(COUNTIF(J139:P139,"●")&gt;=2,"OK","OUT"))</f>
        <v/>
      </c>
      <c r="K140" s="138"/>
      <c r="L140" s="138"/>
      <c r="M140" s="138"/>
      <c r="N140" s="138"/>
      <c r="O140" s="138"/>
      <c r="P140" s="139"/>
      <c r="Q140" s="137" t="str">
        <f t="shared" ref="Q140" si="228">IF(COUNTIF(Q139:W139,"")&gt;=7,"",IF(COUNTIF(Q139:W139,"●")&gt;=2,"OK","OUT"))</f>
        <v/>
      </c>
      <c r="R140" s="138"/>
      <c r="S140" s="138"/>
      <c r="T140" s="138"/>
      <c r="U140" s="138"/>
      <c r="V140" s="138"/>
      <c r="W140" s="139"/>
      <c r="X140" s="137" t="str">
        <f t="shared" ref="X140" si="229">IF(COUNTIF(X139:AD139,"")&gt;=7,"",IF(COUNTIF(X139:AD139,"●")&gt;=2,"OK","OUT"))</f>
        <v/>
      </c>
      <c r="Y140" s="138"/>
      <c r="Z140" s="138"/>
      <c r="AA140" s="138"/>
      <c r="AB140" s="138"/>
      <c r="AC140" s="138"/>
      <c r="AD140" s="139"/>
      <c r="AE140" s="137" t="str">
        <f>IF(COUNTIF(AE139:AK139,"")&gt;=7,"",IF(COUNTIF(AE139:AK139,"●")&gt;=2,"OK","OUT"))</f>
        <v/>
      </c>
      <c r="AF140" s="138"/>
      <c r="AG140" s="138"/>
      <c r="AH140" s="138"/>
      <c r="AI140" s="138"/>
      <c r="AJ140" s="138"/>
      <c r="AK140" s="139"/>
      <c r="AL140" s="137"/>
      <c r="AM140" s="138"/>
      <c r="AN140" s="138"/>
      <c r="AO140" s="138"/>
      <c r="AP140" s="83"/>
      <c r="AQ140" s="79"/>
      <c r="AS140" s="143"/>
      <c r="AT140" s="80" t="s">
        <v>26</v>
      </c>
      <c r="AU140" s="81" t="str">
        <f>IF(COUNTIF(D140:AO140,"OUT")&gt;=1,"OUT","OK")</f>
        <v>OK</v>
      </c>
      <c r="AV140" s="82"/>
      <c r="AX140" s="68"/>
      <c r="AY140" s="68"/>
      <c r="AZ140" s="68"/>
      <c r="BB140" s="77" t="s">
        <v>25</v>
      </c>
      <c r="BC140" s="137"/>
      <c r="BD140" s="138"/>
      <c r="BE140" s="138"/>
      <c r="BF140" s="138"/>
      <c r="BG140" s="138"/>
      <c r="BH140" s="139"/>
      <c r="BI140" s="137" t="str">
        <f t="shared" ref="BI140" si="230">IF(COUNTIF(BI139:BO139,"")&gt;=7,"",IF(COUNTIF(BI139:BO139,"●")&gt;=2,"OK","OUT"))</f>
        <v/>
      </c>
      <c r="BJ140" s="138"/>
      <c r="BK140" s="138"/>
      <c r="BL140" s="138"/>
      <c r="BM140" s="138"/>
      <c r="BN140" s="138"/>
      <c r="BO140" s="139"/>
      <c r="BP140" s="137" t="str">
        <f t="shared" ref="BP140" si="231">IF(COUNTIF(BP139:BV139,"")&gt;=7,"",IF(COUNTIF(BP139:BV139,"●")&gt;=2,"OK","OUT"))</f>
        <v/>
      </c>
      <c r="BQ140" s="138"/>
      <c r="BR140" s="138"/>
      <c r="BS140" s="138"/>
      <c r="BT140" s="138"/>
      <c r="BU140" s="138"/>
      <c r="BV140" s="139"/>
      <c r="BW140" s="137" t="str">
        <f t="shared" ref="BW140" si="232">IF(COUNTIF(BW139:CC139,"")&gt;=7,"",IF(COUNTIF(BW139:CC139,"●")&gt;=2,"OK","OUT"))</f>
        <v/>
      </c>
      <c r="BX140" s="138"/>
      <c r="BY140" s="138"/>
      <c r="BZ140" s="138"/>
      <c r="CA140" s="138"/>
      <c r="CB140" s="138"/>
      <c r="CC140" s="139"/>
      <c r="CD140" s="137" t="str">
        <f>IF(COUNTIF(CD139:CJ139,"")&gt;=7,"",IF(COUNTIF(CD139:CJ139,"●")&gt;=2,"OK","OUT"))</f>
        <v/>
      </c>
      <c r="CE140" s="138"/>
      <c r="CF140" s="138"/>
      <c r="CG140" s="138"/>
      <c r="CH140" s="138"/>
      <c r="CI140" s="138"/>
      <c r="CJ140" s="139"/>
      <c r="CK140" s="137"/>
      <c r="CL140" s="138"/>
      <c r="CM140" s="138"/>
      <c r="CN140" s="138"/>
      <c r="CO140" s="83"/>
      <c r="CP140" s="79"/>
      <c r="CR140" s="143"/>
      <c r="CS140" s="80" t="s">
        <v>26</v>
      </c>
      <c r="CT140" s="81" t="str">
        <f>IF(COUNTIF(BC140:CN140,"OUT")&gt;=1,"OUT","OK")</f>
        <v>OK</v>
      </c>
      <c r="CU140" s="82"/>
      <c r="CV140" s="34"/>
      <c r="CX140" s="77" t="s">
        <v>25</v>
      </c>
      <c r="CY140" s="137"/>
      <c r="CZ140" s="138"/>
      <c r="DA140" s="138"/>
      <c r="DB140" s="138"/>
      <c r="DC140" s="138"/>
      <c r="DD140" s="139"/>
      <c r="DE140" s="137" t="str">
        <f t="shared" ref="DE140" si="233">IF(COUNTIF(DE139:DK139,"")&gt;=7,"",IF(COUNTIF(DE139:DK139,"●")&gt;=2,"OK","OUT"))</f>
        <v/>
      </c>
      <c r="DF140" s="138"/>
      <c r="DG140" s="138"/>
      <c r="DH140" s="138"/>
      <c r="DI140" s="138"/>
      <c r="DJ140" s="138"/>
      <c r="DK140" s="139"/>
      <c r="DL140" s="137" t="str">
        <f t="shared" ref="DL140" si="234">IF(COUNTIF(DL139:DR139,"")&gt;=7,"",IF(COUNTIF(DL139:DR139,"●")&gt;=2,"OK","OUT"))</f>
        <v/>
      </c>
      <c r="DM140" s="138"/>
      <c r="DN140" s="138"/>
      <c r="DO140" s="138"/>
      <c r="DP140" s="138"/>
      <c r="DQ140" s="138"/>
      <c r="DR140" s="139"/>
      <c r="DS140" s="137" t="str">
        <f t="shared" ref="DS140" si="235">IF(COUNTIF(DS139:DY139,"")&gt;=7,"",IF(COUNTIF(DS139:DY139,"●")&gt;=2,"OK","OUT"))</f>
        <v/>
      </c>
      <c r="DT140" s="138"/>
      <c r="DU140" s="138"/>
      <c r="DV140" s="138"/>
      <c r="DW140" s="138"/>
      <c r="DX140" s="138"/>
      <c r="DY140" s="139"/>
      <c r="DZ140" s="137" t="str">
        <f>IF(COUNTIF(DZ139:EF139,"")&gt;=7,"",IF(COUNTIF(DZ139:EF139,"●")&gt;=2,"OK","OUT"))</f>
        <v/>
      </c>
      <c r="EA140" s="138"/>
      <c r="EB140" s="138"/>
      <c r="EC140" s="138"/>
      <c r="ED140" s="138"/>
      <c r="EE140" s="138"/>
      <c r="EF140" s="139"/>
      <c r="EG140" s="137"/>
      <c r="EH140" s="138"/>
      <c r="EI140" s="138"/>
      <c r="EJ140" s="138"/>
      <c r="EK140" s="83"/>
      <c r="EL140" s="79"/>
      <c r="EN140" s="143"/>
      <c r="EO140" s="80" t="s">
        <v>26</v>
      </c>
      <c r="EP140" s="81" t="str">
        <f>IF(COUNTIF(CY140:EJ140,"OUT")&gt;=1,"OUT","OK")</f>
        <v>OK</v>
      </c>
      <c r="EQ140" s="82"/>
      <c r="ER140" s="68"/>
      <c r="ES140" s="68"/>
      <c r="ET140" s="68"/>
      <c r="EU140" s="68"/>
      <c r="EV140" s="68"/>
      <c r="EW140" s="68"/>
    </row>
    <row r="141" spans="1:153" ht="19.5" thickBot="1">
      <c r="A141" s="34" t="str">
        <f t="shared" si="216"/>
        <v>対象期間</v>
      </c>
      <c r="AX141" s="1"/>
      <c r="AY141" s="1"/>
      <c r="AZ141" s="1"/>
      <c r="CV141" s="34" t="str">
        <f t="shared" si="217"/>
        <v>対象期間</v>
      </c>
      <c r="ER141" s="1"/>
      <c r="ES141" s="1"/>
      <c r="ET141" s="1"/>
      <c r="EU141" s="1"/>
      <c r="EV141" s="1"/>
      <c r="EW141" s="1"/>
    </row>
    <row r="142" spans="1:153" ht="13.5" customHeight="1">
      <c r="A142" s="34" t="str">
        <f t="shared" ref="A142:A149" si="236">IF($AU$142="","","対象期間")</f>
        <v>対象期間</v>
      </c>
      <c r="C142" s="36" t="s">
        <v>13</v>
      </c>
      <c r="D142" s="145">
        <f>D134+MONTH(1)</f>
        <v>8</v>
      </c>
      <c r="E142" s="146"/>
      <c r="F142" s="146"/>
      <c r="G142" s="146"/>
      <c r="H142" s="146"/>
      <c r="I142" s="146"/>
      <c r="J142" s="146"/>
      <c r="K142" s="146"/>
      <c r="L142" s="146"/>
      <c r="M142" s="146"/>
      <c r="N142" s="146"/>
      <c r="O142" s="146"/>
      <c r="P142" s="146"/>
      <c r="Q142" s="146"/>
      <c r="R142" s="146"/>
      <c r="S142" s="146"/>
      <c r="T142" s="146"/>
      <c r="U142" s="146"/>
      <c r="V142" s="146"/>
      <c r="W142" s="146"/>
      <c r="X142" s="146"/>
      <c r="Y142" s="146"/>
      <c r="Z142" s="146"/>
      <c r="AA142" s="146"/>
      <c r="AB142" s="146"/>
      <c r="AC142" s="146"/>
      <c r="AD142" s="146"/>
      <c r="AE142" s="146"/>
      <c r="AF142" s="146"/>
      <c r="AG142" s="146"/>
      <c r="AH142" s="146"/>
      <c r="AI142" s="147">
        <f>D142+1</f>
        <v>9</v>
      </c>
      <c r="AJ142" s="148"/>
      <c r="AK142" s="148"/>
      <c r="AL142" s="148"/>
      <c r="AM142" s="148"/>
      <c r="AN142" s="148"/>
      <c r="AO142" s="149"/>
      <c r="AP142" s="150" t="s">
        <v>14</v>
      </c>
      <c r="AQ142" s="153" t="s">
        <v>15</v>
      </c>
      <c r="AS142" s="144" t="s">
        <v>16</v>
      </c>
      <c r="AT142" s="37" t="s">
        <v>17</v>
      </c>
      <c r="AU142" s="38">
        <f>IF(IF(MONTH([1]入力表!$E$6)=12,YEAR([1]入力表!$E$6)+1&amp;"01",YEAR([1]入力表!$E$6)&amp;TEXT(MONTH([1]入力表!$E$6)+1,"00"))&gt;YEAR($D142)&amp;TEXT(MONTH($D142),"00"),COUNTIF(D146:AH146,"")+COUNTIF(D146:AH146,"○"),"")</f>
        <v>31</v>
      </c>
      <c r="AX142" s="1"/>
      <c r="AY142" s="1"/>
      <c r="AZ142" s="1"/>
      <c r="BB142" s="36" t="s">
        <v>13</v>
      </c>
      <c r="BC142" s="145">
        <f>BC134+MONTH(1)</f>
        <v>8</v>
      </c>
      <c r="BD142" s="146"/>
      <c r="BE142" s="146"/>
      <c r="BF142" s="146"/>
      <c r="BG142" s="146"/>
      <c r="BH142" s="146"/>
      <c r="BI142" s="146"/>
      <c r="BJ142" s="146"/>
      <c r="BK142" s="146"/>
      <c r="BL142" s="146"/>
      <c r="BM142" s="146"/>
      <c r="BN142" s="146"/>
      <c r="BO142" s="146"/>
      <c r="BP142" s="146"/>
      <c r="BQ142" s="146"/>
      <c r="BR142" s="146"/>
      <c r="BS142" s="146"/>
      <c r="BT142" s="146"/>
      <c r="BU142" s="146"/>
      <c r="BV142" s="146"/>
      <c r="BW142" s="146"/>
      <c r="BX142" s="146"/>
      <c r="BY142" s="146"/>
      <c r="BZ142" s="146"/>
      <c r="CA142" s="146"/>
      <c r="CB142" s="146"/>
      <c r="CC142" s="146"/>
      <c r="CD142" s="146"/>
      <c r="CE142" s="146"/>
      <c r="CF142" s="146"/>
      <c r="CG142" s="146"/>
      <c r="CH142" s="147">
        <f>BC142+1</f>
        <v>9</v>
      </c>
      <c r="CI142" s="148"/>
      <c r="CJ142" s="148"/>
      <c r="CK142" s="148"/>
      <c r="CL142" s="148"/>
      <c r="CM142" s="148"/>
      <c r="CN142" s="149"/>
      <c r="CO142" s="150" t="s">
        <v>14</v>
      </c>
      <c r="CP142" s="153" t="s">
        <v>15</v>
      </c>
      <c r="CR142" s="144" t="s">
        <v>16</v>
      </c>
      <c r="CS142" s="37" t="s">
        <v>17</v>
      </c>
      <c r="CT142" s="38">
        <f>IF(IF(MONTH([1]入力表!$E$6)=12,YEAR([1]入力表!$E$6)+1&amp;"01",YEAR([1]入力表!$E$6)&amp;TEXT(MONTH([1]入力表!$E$6)+1,"00"))&gt;YEAR($D142)&amp;TEXT(MONTH($D142),"00"),COUNTIF(BC146:CG146,"")+COUNTIF(BC146:CG146,"○"),"")</f>
        <v>31</v>
      </c>
      <c r="CV142" s="34" t="str">
        <f t="shared" ref="CV142:CV149" si="237">IF($AU$142="","","対象期間")</f>
        <v>対象期間</v>
      </c>
      <c r="CX142" s="36" t="s">
        <v>13</v>
      </c>
      <c r="CY142" s="145">
        <f>CY134+MONTH(1)</f>
        <v>8</v>
      </c>
      <c r="CZ142" s="146"/>
      <c r="DA142" s="146"/>
      <c r="DB142" s="146"/>
      <c r="DC142" s="146"/>
      <c r="DD142" s="146"/>
      <c r="DE142" s="146"/>
      <c r="DF142" s="146"/>
      <c r="DG142" s="146"/>
      <c r="DH142" s="146"/>
      <c r="DI142" s="146"/>
      <c r="DJ142" s="146"/>
      <c r="DK142" s="146"/>
      <c r="DL142" s="146"/>
      <c r="DM142" s="146"/>
      <c r="DN142" s="146"/>
      <c r="DO142" s="146"/>
      <c r="DP142" s="146"/>
      <c r="DQ142" s="146"/>
      <c r="DR142" s="146"/>
      <c r="DS142" s="146"/>
      <c r="DT142" s="146"/>
      <c r="DU142" s="146"/>
      <c r="DV142" s="146"/>
      <c r="DW142" s="146"/>
      <c r="DX142" s="146"/>
      <c r="DY142" s="146"/>
      <c r="DZ142" s="146"/>
      <c r="EA142" s="146"/>
      <c r="EB142" s="146"/>
      <c r="EC142" s="146"/>
      <c r="ED142" s="147">
        <f>CY142+1</f>
        <v>9</v>
      </c>
      <c r="EE142" s="148"/>
      <c r="EF142" s="148"/>
      <c r="EG142" s="148"/>
      <c r="EH142" s="148"/>
      <c r="EI142" s="148"/>
      <c r="EJ142" s="149"/>
      <c r="EK142" s="150" t="s">
        <v>14</v>
      </c>
      <c r="EL142" s="153" t="s">
        <v>15</v>
      </c>
      <c r="EN142" s="144" t="s">
        <v>16</v>
      </c>
      <c r="EO142" s="37" t="s">
        <v>17</v>
      </c>
      <c r="EP142" s="38">
        <f>IF(IF(MONTH([1]入力表!$E$6)=12,YEAR([1]入力表!$E$6)+1&amp;"01",YEAR([1]入力表!$E$6)&amp;TEXT(MONTH([1]入力表!$E$6)+1,"00"))&gt;YEAR($D142)&amp;TEXT(MONTH($D142),"00"),COUNTIF(CY146:EC146,"")+COUNTIF(CY146:EC146,"○"),"")</f>
        <v>31</v>
      </c>
      <c r="ER142" s="1"/>
      <c r="ES142" s="1"/>
      <c r="ET142" s="1"/>
      <c r="EU142" s="1"/>
      <c r="EV142" s="1"/>
      <c r="EW142" s="1"/>
    </row>
    <row r="143" spans="1:153" ht="19.5" thickBot="1">
      <c r="A143" s="34" t="str">
        <f t="shared" si="236"/>
        <v>対象期間</v>
      </c>
      <c r="C143" s="39" t="s">
        <v>18</v>
      </c>
      <c r="D143" s="40">
        <f>DATE($M$7,D142,1)</f>
        <v>45870</v>
      </c>
      <c r="E143" s="40">
        <f>D143+1</f>
        <v>45871</v>
      </c>
      <c r="F143" s="40">
        <f t="shared" ref="F143:AO143" si="238">E143+1</f>
        <v>45872</v>
      </c>
      <c r="G143" s="41">
        <f t="shared" si="238"/>
        <v>45873</v>
      </c>
      <c r="H143" s="41">
        <f t="shared" si="238"/>
        <v>45874</v>
      </c>
      <c r="I143" s="41">
        <f t="shared" si="238"/>
        <v>45875</v>
      </c>
      <c r="J143" s="41">
        <f t="shared" si="238"/>
        <v>45876</v>
      </c>
      <c r="K143" s="41">
        <f t="shared" si="238"/>
        <v>45877</v>
      </c>
      <c r="L143" s="41">
        <f t="shared" si="238"/>
        <v>45878</v>
      </c>
      <c r="M143" s="41">
        <f t="shared" si="238"/>
        <v>45879</v>
      </c>
      <c r="N143" s="41">
        <f t="shared" si="238"/>
        <v>45880</v>
      </c>
      <c r="O143" s="41">
        <f t="shared" si="238"/>
        <v>45881</v>
      </c>
      <c r="P143" s="41">
        <f t="shared" si="238"/>
        <v>45882</v>
      </c>
      <c r="Q143" s="41">
        <f t="shared" si="238"/>
        <v>45883</v>
      </c>
      <c r="R143" s="41">
        <f t="shared" si="238"/>
        <v>45884</v>
      </c>
      <c r="S143" s="41">
        <f t="shared" si="238"/>
        <v>45885</v>
      </c>
      <c r="T143" s="41">
        <f t="shared" si="238"/>
        <v>45886</v>
      </c>
      <c r="U143" s="41">
        <f t="shared" si="238"/>
        <v>45887</v>
      </c>
      <c r="V143" s="41">
        <f t="shared" si="238"/>
        <v>45888</v>
      </c>
      <c r="W143" s="41">
        <f t="shared" si="238"/>
        <v>45889</v>
      </c>
      <c r="X143" s="41">
        <f t="shared" si="238"/>
        <v>45890</v>
      </c>
      <c r="Y143" s="41">
        <f t="shared" si="238"/>
        <v>45891</v>
      </c>
      <c r="Z143" s="41">
        <f t="shared" si="238"/>
        <v>45892</v>
      </c>
      <c r="AA143" s="41">
        <f t="shared" si="238"/>
        <v>45893</v>
      </c>
      <c r="AB143" s="41">
        <f t="shared" si="238"/>
        <v>45894</v>
      </c>
      <c r="AC143" s="41">
        <f t="shared" si="238"/>
        <v>45895</v>
      </c>
      <c r="AD143" s="41">
        <f t="shared" si="238"/>
        <v>45896</v>
      </c>
      <c r="AE143" s="41">
        <f t="shared" si="238"/>
        <v>45897</v>
      </c>
      <c r="AF143" s="41">
        <f t="shared" si="238"/>
        <v>45898</v>
      </c>
      <c r="AG143" s="41">
        <f t="shared" si="238"/>
        <v>45899</v>
      </c>
      <c r="AH143" s="84">
        <f t="shared" si="238"/>
        <v>45900</v>
      </c>
      <c r="AI143" s="42">
        <f t="shared" si="238"/>
        <v>45901</v>
      </c>
      <c r="AJ143" s="42">
        <f t="shared" si="238"/>
        <v>45902</v>
      </c>
      <c r="AK143" s="42">
        <f t="shared" si="238"/>
        <v>45903</v>
      </c>
      <c r="AL143" s="42">
        <f t="shared" si="238"/>
        <v>45904</v>
      </c>
      <c r="AM143" s="42">
        <f t="shared" si="238"/>
        <v>45905</v>
      </c>
      <c r="AN143" s="42">
        <f t="shared" si="238"/>
        <v>45906</v>
      </c>
      <c r="AO143" s="42">
        <f t="shared" si="238"/>
        <v>45907</v>
      </c>
      <c r="AP143" s="151"/>
      <c r="AQ143" s="154"/>
      <c r="AS143" s="144"/>
      <c r="AT143" s="37" t="s">
        <v>19</v>
      </c>
      <c r="AU143" s="43">
        <f>IF(IF(MONTH([1]入力表!$E$6)=12,YEAR([1]入力表!$E$6)+1&amp;"01",YEAR([1]入力表!$E$6)&amp;TEXT(MONTH([1]入力表!$E$6)+1,"00"))&gt;YEAR($D142)&amp;TEXT(MONTH($D142),"00"),COUNTIF(D146:AH146,"○"),"")</f>
        <v>0</v>
      </c>
      <c r="AX143" s="1"/>
      <c r="AY143" s="1"/>
      <c r="AZ143" s="1"/>
      <c r="BB143" s="39" t="s">
        <v>18</v>
      </c>
      <c r="BC143" s="40">
        <f>DATE($M$7,BC142,1)</f>
        <v>45870</v>
      </c>
      <c r="BD143" s="40">
        <f>BC143+1</f>
        <v>45871</v>
      </c>
      <c r="BE143" s="40">
        <f t="shared" ref="BE143:CN143" si="239">BD143+1</f>
        <v>45872</v>
      </c>
      <c r="BF143" s="41">
        <f t="shared" si="239"/>
        <v>45873</v>
      </c>
      <c r="BG143" s="41">
        <f t="shared" si="239"/>
        <v>45874</v>
      </c>
      <c r="BH143" s="41">
        <f t="shared" si="239"/>
        <v>45875</v>
      </c>
      <c r="BI143" s="41">
        <f t="shared" si="239"/>
        <v>45876</v>
      </c>
      <c r="BJ143" s="41">
        <f t="shared" si="239"/>
        <v>45877</v>
      </c>
      <c r="BK143" s="41">
        <f t="shared" si="239"/>
        <v>45878</v>
      </c>
      <c r="BL143" s="41">
        <f t="shared" si="239"/>
        <v>45879</v>
      </c>
      <c r="BM143" s="41">
        <f t="shared" si="239"/>
        <v>45880</v>
      </c>
      <c r="BN143" s="41">
        <f t="shared" si="239"/>
        <v>45881</v>
      </c>
      <c r="BO143" s="41">
        <f t="shared" si="239"/>
        <v>45882</v>
      </c>
      <c r="BP143" s="41">
        <f t="shared" si="239"/>
        <v>45883</v>
      </c>
      <c r="BQ143" s="41">
        <f t="shared" si="239"/>
        <v>45884</v>
      </c>
      <c r="BR143" s="41">
        <f t="shared" si="239"/>
        <v>45885</v>
      </c>
      <c r="BS143" s="41">
        <f t="shared" si="239"/>
        <v>45886</v>
      </c>
      <c r="BT143" s="41">
        <f t="shared" si="239"/>
        <v>45887</v>
      </c>
      <c r="BU143" s="41">
        <f t="shared" si="239"/>
        <v>45888</v>
      </c>
      <c r="BV143" s="41">
        <f t="shared" si="239"/>
        <v>45889</v>
      </c>
      <c r="BW143" s="41">
        <f t="shared" si="239"/>
        <v>45890</v>
      </c>
      <c r="BX143" s="41">
        <f t="shared" si="239"/>
        <v>45891</v>
      </c>
      <c r="BY143" s="41">
        <f t="shared" si="239"/>
        <v>45892</v>
      </c>
      <c r="BZ143" s="41">
        <f t="shared" si="239"/>
        <v>45893</v>
      </c>
      <c r="CA143" s="41">
        <f t="shared" si="239"/>
        <v>45894</v>
      </c>
      <c r="CB143" s="41">
        <f t="shared" si="239"/>
        <v>45895</v>
      </c>
      <c r="CC143" s="41">
        <f t="shared" si="239"/>
        <v>45896</v>
      </c>
      <c r="CD143" s="41">
        <f t="shared" si="239"/>
        <v>45897</v>
      </c>
      <c r="CE143" s="41">
        <f t="shared" si="239"/>
        <v>45898</v>
      </c>
      <c r="CF143" s="41">
        <f t="shared" si="239"/>
        <v>45899</v>
      </c>
      <c r="CG143" s="84">
        <f t="shared" si="239"/>
        <v>45900</v>
      </c>
      <c r="CH143" s="42">
        <f t="shared" si="239"/>
        <v>45901</v>
      </c>
      <c r="CI143" s="42">
        <f t="shared" si="239"/>
        <v>45902</v>
      </c>
      <c r="CJ143" s="42">
        <f t="shared" si="239"/>
        <v>45903</v>
      </c>
      <c r="CK143" s="42">
        <f t="shared" si="239"/>
        <v>45904</v>
      </c>
      <c r="CL143" s="42">
        <f t="shared" si="239"/>
        <v>45905</v>
      </c>
      <c r="CM143" s="42">
        <f t="shared" si="239"/>
        <v>45906</v>
      </c>
      <c r="CN143" s="42">
        <f t="shared" si="239"/>
        <v>45907</v>
      </c>
      <c r="CO143" s="151"/>
      <c r="CP143" s="154"/>
      <c r="CR143" s="144"/>
      <c r="CS143" s="37" t="s">
        <v>19</v>
      </c>
      <c r="CT143" s="43">
        <f>IF(IF(MONTH([1]入力表!$E$6)=12,YEAR([1]入力表!$E$6)+1&amp;"01",YEAR([1]入力表!$E$6)&amp;TEXT(MONTH([1]入力表!$E$6)+1,"00"))&gt;YEAR($D142)&amp;TEXT(MONTH($D142),"00"),COUNTIF(BC146:CG146,"○"),"")</f>
        <v>0</v>
      </c>
      <c r="CV143" s="34" t="str">
        <f t="shared" si="237"/>
        <v>対象期間</v>
      </c>
      <c r="CX143" s="39" t="s">
        <v>18</v>
      </c>
      <c r="CY143" s="40">
        <f>DATE($M$7,CY142,1)</f>
        <v>45870</v>
      </c>
      <c r="CZ143" s="40">
        <f>CY143+1</f>
        <v>45871</v>
      </c>
      <c r="DA143" s="40">
        <f t="shared" ref="DA143:EJ143" si="240">CZ143+1</f>
        <v>45872</v>
      </c>
      <c r="DB143" s="41">
        <f t="shared" si="240"/>
        <v>45873</v>
      </c>
      <c r="DC143" s="41">
        <f t="shared" si="240"/>
        <v>45874</v>
      </c>
      <c r="DD143" s="41">
        <f t="shared" si="240"/>
        <v>45875</v>
      </c>
      <c r="DE143" s="41">
        <f t="shared" si="240"/>
        <v>45876</v>
      </c>
      <c r="DF143" s="41">
        <f t="shared" si="240"/>
        <v>45877</v>
      </c>
      <c r="DG143" s="41">
        <f t="shared" si="240"/>
        <v>45878</v>
      </c>
      <c r="DH143" s="41">
        <f t="shared" si="240"/>
        <v>45879</v>
      </c>
      <c r="DI143" s="41">
        <f t="shared" si="240"/>
        <v>45880</v>
      </c>
      <c r="DJ143" s="41">
        <f t="shared" si="240"/>
        <v>45881</v>
      </c>
      <c r="DK143" s="41">
        <f t="shared" si="240"/>
        <v>45882</v>
      </c>
      <c r="DL143" s="41">
        <f t="shared" si="240"/>
        <v>45883</v>
      </c>
      <c r="DM143" s="41">
        <f t="shared" si="240"/>
        <v>45884</v>
      </c>
      <c r="DN143" s="41">
        <f t="shared" si="240"/>
        <v>45885</v>
      </c>
      <c r="DO143" s="41">
        <f t="shared" si="240"/>
        <v>45886</v>
      </c>
      <c r="DP143" s="41">
        <f t="shared" si="240"/>
        <v>45887</v>
      </c>
      <c r="DQ143" s="41">
        <f t="shared" si="240"/>
        <v>45888</v>
      </c>
      <c r="DR143" s="41">
        <f t="shared" si="240"/>
        <v>45889</v>
      </c>
      <c r="DS143" s="41">
        <f t="shared" si="240"/>
        <v>45890</v>
      </c>
      <c r="DT143" s="41">
        <f t="shared" si="240"/>
        <v>45891</v>
      </c>
      <c r="DU143" s="41">
        <f t="shared" si="240"/>
        <v>45892</v>
      </c>
      <c r="DV143" s="41">
        <f t="shared" si="240"/>
        <v>45893</v>
      </c>
      <c r="DW143" s="41">
        <f t="shared" si="240"/>
        <v>45894</v>
      </c>
      <c r="DX143" s="41">
        <f t="shared" si="240"/>
        <v>45895</v>
      </c>
      <c r="DY143" s="41">
        <f t="shared" si="240"/>
        <v>45896</v>
      </c>
      <c r="DZ143" s="41">
        <f t="shared" si="240"/>
        <v>45897</v>
      </c>
      <c r="EA143" s="41">
        <f t="shared" si="240"/>
        <v>45898</v>
      </c>
      <c r="EB143" s="41">
        <f t="shared" si="240"/>
        <v>45899</v>
      </c>
      <c r="EC143" s="84">
        <f t="shared" si="240"/>
        <v>45900</v>
      </c>
      <c r="ED143" s="42">
        <f t="shared" si="240"/>
        <v>45901</v>
      </c>
      <c r="EE143" s="42">
        <f t="shared" si="240"/>
        <v>45902</v>
      </c>
      <c r="EF143" s="42">
        <f t="shared" si="240"/>
        <v>45903</v>
      </c>
      <c r="EG143" s="42">
        <f t="shared" si="240"/>
        <v>45904</v>
      </c>
      <c r="EH143" s="42">
        <f t="shared" si="240"/>
        <v>45905</v>
      </c>
      <c r="EI143" s="42">
        <f t="shared" si="240"/>
        <v>45906</v>
      </c>
      <c r="EJ143" s="42">
        <f t="shared" si="240"/>
        <v>45907</v>
      </c>
      <c r="EK143" s="151"/>
      <c r="EL143" s="154"/>
      <c r="EN143" s="144"/>
      <c r="EO143" s="37" t="s">
        <v>19</v>
      </c>
      <c r="EP143" s="43">
        <f>IF(IF(MONTH([1]入力表!$E$6)=12,YEAR([1]入力表!$E$6)+1&amp;"01",YEAR([1]入力表!$E$6)&amp;TEXT(MONTH([1]入力表!$E$6)+1,"00"))&gt;YEAR($D142)&amp;TEXT(MONTH($D142),"00"),COUNTIF(CY146:EC146,"○"),"")</f>
        <v>0</v>
      </c>
      <c r="ER143" s="1"/>
      <c r="ES143" s="1"/>
      <c r="ET143" s="1"/>
      <c r="EU143" s="1"/>
      <c r="EV143" s="1"/>
      <c r="EW143" s="1"/>
    </row>
    <row r="144" spans="1:153" ht="19.5" thickBot="1">
      <c r="A144" s="34" t="str">
        <f t="shared" si="236"/>
        <v>対象期間</v>
      </c>
      <c r="C144" s="39" t="s">
        <v>20</v>
      </c>
      <c r="D144" s="46" t="str">
        <f>TEXT(WEEKDAY(+D143),"aaa")</f>
        <v>金</v>
      </c>
      <c r="E144" s="46" t="str">
        <f>TEXT(WEEKDAY(+E143),"aaa")</f>
        <v>土</v>
      </c>
      <c r="F144" s="46" t="str">
        <f t="shared" ref="F144:AE144" si="241">TEXT(WEEKDAY(+F143),"aaa")</f>
        <v>日</v>
      </c>
      <c r="G144" s="47" t="str">
        <f t="shared" si="241"/>
        <v>月</v>
      </c>
      <c r="H144" s="47" t="str">
        <f t="shared" si="241"/>
        <v>火</v>
      </c>
      <c r="I144" s="47" t="str">
        <f t="shared" si="241"/>
        <v>水</v>
      </c>
      <c r="J144" s="47" t="str">
        <f t="shared" si="241"/>
        <v>木</v>
      </c>
      <c r="K144" s="47" t="str">
        <f t="shared" si="241"/>
        <v>金</v>
      </c>
      <c r="L144" s="47" t="str">
        <f t="shared" si="241"/>
        <v>土</v>
      </c>
      <c r="M144" s="47" t="str">
        <f t="shared" si="241"/>
        <v>日</v>
      </c>
      <c r="N144" s="47" t="str">
        <f t="shared" si="241"/>
        <v>月</v>
      </c>
      <c r="O144" s="47" t="str">
        <f t="shared" si="241"/>
        <v>火</v>
      </c>
      <c r="P144" s="47" t="str">
        <f t="shared" si="241"/>
        <v>水</v>
      </c>
      <c r="Q144" s="47" t="str">
        <f t="shared" si="241"/>
        <v>木</v>
      </c>
      <c r="R144" s="47" t="str">
        <f t="shared" si="241"/>
        <v>金</v>
      </c>
      <c r="S144" s="47" t="str">
        <f t="shared" si="241"/>
        <v>土</v>
      </c>
      <c r="T144" s="47" t="str">
        <f t="shared" si="241"/>
        <v>日</v>
      </c>
      <c r="U144" s="47" t="str">
        <f t="shared" si="241"/>
        <v>月</v>
      </c>
      <c r="V144" s="47" t="str">
        <f t="shared" si="241"/>
        <v>火</v>
      </c>
      <c r="W144" s="47" t="str">
        <f t="shared" si="241"/>
        <v>水</v>
      </c>
      <c r="X144" s="47" t="str">
        <f t="shared" si="241"/>
        <v>木</v>
      </c>
      <c r="Y144" s="47" t="str">
        <f t="shared" si="241"/>
        <v>金</v>
      </c>
      <c r="Z144" s="47" t="str">
        <f t="shared" si="241"/>
        <v>土</v>
      </c>
      <c r="AA144" s="47" t="str">
        <f t="shared" si="241"/>
        <v>日</v>
      </c>
      <c r="AB144" s="47" t="str">
        <f t="shared" si="241"/>
        <v>月</v>
      </c>
      <c r="AC144" s="47" t="str">
        <f t="shared" si="241"/>
        <v>火</v>
      </c>
      <c r="AD144" s="47" t="str">
        <f t="shared" si="241"/>
        <v>水</v>
      </c>
      <c r="AE144" s="47" t="str">
        <f t="shared" si="241"/>
        <v>木</v>
      </c>
      <c r="AF144" s="47" t="str">
        <f>IF(AF143="／","／",TEXT(WEEKDAY(+AF143),"aaa"))</f>
        <v>金</v>
      </c>
      <c r="AG144" s="47" t="str">
        <f t="shared" ref="AG144:AO144" si="242">IF(AG143="／","／",TEXT(WEEKDAY(+AG143),"aaa"))</f>
        <v>土</v>
      </c>
      <c r="AH144" s="85" t="str">
        <f t="shared" si="242"/>
        <v>日</v>
      </c>
      <c r="AI144" s="49" t="str">
        <f t="shared" si="242"/>
        <v>月</v>
      </c>
      <c r="AJ144" s="49" t="str">
        <f t="shared" si="242"/>
        <v>火</v>
      </c>
      <c r="AK144" s="49" t="str">
        <f t="shared" si="242"/>
        <v>水</v>
      </c>
      <c r="AL144" s="49" t="str">
        <f t="shared" si="242"/>
        <v>木</v>
      </c>
      <c r="AM144" s="49" t="str">
        <f t="shared" si="242"/>
        <v>金</v>
      </c>
      <c r="AN144" s="49" t="str">
        <f t="shared" si="242"/>
        <v>土</v>
      </c>
      <c r="AO144" s="49" t="str">
        <f t="shared" si="242"/>
        <v>日</v>
      </c>
      <c r="AP144" s="151"/>
      <c r="AQ144" s="154"/>
      <c r="AS144" s="144"/>
      <c r="AT144" s="37" t="s">
        <v>21</v>
      </c>
      <c r="AU144" s="50">
        <f>IFERROR(+AU143/AU142,"")</f>
        <v>0</v>
      </c>
      <c r="AV144" s="51" t="str">
        <f>IF(AU144="","",IF(AU144&gt;=0.285,"4週8休以上",IF(AU144&gt;=0.25,"4週7休以上4週8休未満",IF(AU144&gt;=0.214,"4週6休以上4週7休未満",IF(0.214&gt;AU144,"4週6休未満")))))</f>
        <v>4週6休未満</v>
      </c>
      <c r="AX144" s="1"/>
      <c r="AY144" s="1"/>
      <c r="AZ144" s="1"/>
      <c r="BB144" s="39" t="s">
        <v>20</v>
      </c>
      <c r="BC144" s="46" t="str">
        <f>TEXT(WEEKDAY(+BC143),"aaa")</f>
        <v>金</v>
      </c>
      <c r="BD144" s="46" t="str">
        <f>TEXT(WEEKDAY(+BD143),"aaa")</f>
        <v>土</v>
      </c>
      <c r="BE144" s="46" t="str">
        <f t="shared" ref="BE144:CD144" si="243">TEXT(WEEKDAY(+BE143),"aaa")</f>
        <v>日</v>
      </c>
      <c r="BF144" s="47" t="str">
        <f t="shared" si="243"/>
        <v>月</v>
      </c>
      <c r="BG144" s="47" t="str">
        <f t="shared" si="243"/>
        <v>火</v>
      </c>
      <c r="BH144" s="47" t="str">
        <f t="shared" si="243"/>
        <v>水</v>
      </c>
      <c r="BI144" s="47" t="str">
        <f t="shared" si="243"/>
        <v>木</v>
      </c>
      <c r="BJ144" s="47" t="str">
        <f t="shared" si="243"/>
        <v>金</v>
      </c>
      <c r="BK144" s="47" t="str">
        <f t="shared" si="243"/>
        <v>土</v>
      </c>
      <c r="BL144" s="47" t="str">
        <f t="shared" si="243"/>
        <v>日</v>
      </c>
      <c r="BM144" s="47" t="str">
        <f t="shared" si="243"/>
        <v>月</v>
      </c>
      <c r="BN144" s="47" t="str">
        <f t="shared" si="243"/>
        <v>火</v>
      </c>
      <c r="BO144" s="47" t="str">
        <f t="shared" si="243"/>
        <v>水</v>
      </c>
      <c r="BP144" s="47" t="str">
        <f t="shared" si="243"/>
        <v>木</v>
      </c>
      <c r="BQ144" s="47" t="str">
        <f t="shared" si="243"/>
        <v>金</v>
      </c>
      <c r="BR144" s="47" t="str">
        <f t="shared" si="243"/>
        <v>土</v>
      </c>
      <c r="BS144" s="47" t="str">
        <f t="shared" si="243"/>
        <v>日</v>
      </c>
      <c r="BT144" s="47" t="str">
        <f t="shared" si="243"/>
        <v>月</v>
      </c>
      <c r="BU144" s="47" t="str">
        <f t="shared" si="243"/>
        <v>火</v>
      </c>
      <c r="BV144" s="47" t="str">
        <f t="shared" si="243"/>
        <v>水</v>
      </c>
      <c r="BW144" s="47" t="str">
        <f t="shared" si="243"/>
        <v>木</v>
      </c>
      <c r="BX144" s="47" t="str">
        <f t="shared" si="243"/>
        <v>金</v>
      </c>
      <c r="BY144" s="47" t="str">
        <f t="shared" si="243"/>
        <v>土</v>
      </c>
      <c r="BZ144" s="47" t="str">
        <f t="shared" si="243"/>
        <v>日</v>
      </c>
      <c r="CA144" s="47" t="str">
        <f t="shared" si="243"/>
        <v>月</v>
      </c>
      <c r="CB144" s="47" t="str">
        <f t="shared" si="243"/>
        <v>火</v>
      </c>
      <c r="CC144" s="47" t="str">
        <f t="shared" si="243"/>
        <v>水</v>
      </c>
      <c r="CD144" s="47" t="str">
        <f t="shared" si="243"/>
        <v>木</v>
      </c>
      <c r="CE144" s="47" t="str">
        <f>IF(CE143="／","／",TEXT(WEEKDAY(+CE143),"aaa"))</f>
        <v>金</v>
      </c>
      <c r="CF144" s="47" t="str">
        <f t="shared" ref="CF144:CN144" si="244">IF(CF143="／","／",TEXT(WEEKDAY(+CF143),"aaa"))</f>
        <v>土</v>
      </c>
      <c r="CG144" s="85" t="str">
        <f t="shared" si="244"/>
        <v>日</v>
      </c>
      <c r="CH144" s="49" t="str">
        <f t="shared" si="244"/>
        <v>月</v>
      </c>
      <c r="CI144" s="49" t="str">
        <f t="shared" si="244"/>
        <v>火</v>
      </c>
      <c r="CJ144" s="49" t="str">
        <f t="shared" si="244"/>
        <v>水</v>
      </c>
      <c r="CK144" s="49" t="str">
        <f t="shared" si="244"/>
        <v>木</v>
      </c>
      <c r="CL144" s="49" t="str">
        <f t="shared" si="244"/>
        <v>金</v>
      </c>
      <c r="CM144" s="49" t="str">
        <f t="shared" si="244"/>
        <v>土</v>
      </c>
      <c r="CN144" s="49" t="str">
        <f t="shared" si="244"/>
        <v>日</v>
      </c>
      <c r="CO144" s="151"/>
      <c r="CP144" s="154"/>
      <c r="CR144" s="144"/>
      <c r="CS144" s="37" t="s">
        <v>21</v>
      </c>
      <c r="CT144" s="50">
        <f>IFERROR(+CT143/CT142,"")</f>
        <v>0</v>
      </c>
      <c r="CU144" s="51" t="str">
        <f>IF(CT144="","",IF(CT144&gt;=0.285,"4週8休以上",IF(CT144&gt;=0.25,"4週7休以上4週8休未満",IF(CT144&gt;=0.214,"4週6休以上4週7休未満",IF(0.214&gt;CT144,"4週6休未満")))))</f>
        <v>4週6休未満</v>
      </c>
      <c r="CV144" s="34" t="str">
        <f t="shared" si="237"/>
        <v>対象期間</v>
      </c>
      <c r="CX144" s="39" t="s">
        <v>20</v>
      </c>
      <c r="CY144" s="46" t="str">
        <f>TEXT(WEEKDAY(+CY143),"aaa")</f>
        <v>金</v>
      </c>
      <c r="CZ144" s="46" t="str">
        <f>TEXT(WEEKDAY(+CZ143),"aaa")</f>
        <v>土</v>
      </c>
      <c r="DA144" s="46" t="str">
        <f t="shared" ref="DA144:DZ144" si="245">TEXT(WEEKDAY(+DA143),"aaa")</f>
        <v>日</v>
      </c>
      <c r="DB144" s="47" t="str">
        <f t="shared" si="245"/>
        <v>月</v>
      </c>
      <c r="DC144" s="47" t="str">
        <f t="shared" si="245"/>
        <v>火</v>
      </c>
      <c r="DD144" s="47" t="str">
        <f t="shared" si="245"/>
        <v>水</v>
      </c>
      <c r="DE144" s="47" t="str">
        <f t="shared" si="245"/>
        <v>木</v>
      </c>
      <c r="DF144" s="47" t="str">
        <f t="shared" si="245"/>
        <v>金</v>
      </c>
      <c r="DG144" s="47" t="str">
        <f t="shared" si="245"/>
        <v>土</v>
      </c>
      <c r="DH144" s="47" t="str">
        <f t="shared" si="245"/>
        <v>日</v>
      </c>
      <c r="DI144" s="47" t="str">
        <f t="shared" si="245"/>
        <v>月</v>
      </c>
      <c r="DJ144" s="47" t="str">
        <f t="shared" si="245"/>
        <v>火</v>
      </c>
      <c r="DK144" s="47" t="str">
        <f t="shared" si="245"/>
        <v>水</v>
      </c>
      <c r="DL144" s="47" t="str">
        <f t="shared" si="245"/>
        <v>木</v>
      </c>
      <c r="DM144" s="47" t="str">
        <f t="shared" si="245"/>
        <v>金</v>
      </c>
      <c r="DN144" s="47" t="str">
        <f t="shared" si="245"/>
        <v>土</v>
      </c>
      <c r="DO144" s="47" t="str">
        <f t="shared" si="245"/>
        <v>日</v>
      </c>
      <c r="DP144" s="47" t="str">
        <f t="shared" si="245"/>
        <v>月</v>
      </c>
      <c r="DQ144" s="47" t="str">
        <f t="shared" si="245"/>
        <v>火</v>
      </c>
      <c r="DR144" s="47" t="str">
        <f t="shared" si="245"/>
        <v>水</v>
      </c>
      <c r="DS144" s="47" t="str">
        <f t="shared" si="245"/>
        <v>木</v>
      </c>
      <c r="DT144" s="47" t="str">
        <f t="shared" si="245"/>
        <v>金</v>
      </c>
      <c r="DU144" s="47" t="str">
        <f t="shared" si="245"/>
        <v>土</v>
      </c>
      <c r="DV144" s="47" t="str">
        <f t="shared" si="245"/>
        <v>日</v>
      </c>
      <c r="DW144" s="47" t="str">
        <f t="shared" si="245"/>
        <v>月</v>
      </c>
      <c r="DX144" s="47" t="str">
        <f t="shared" si="245"/>
        <v>火</v>
      </c>
      <c r="DY144" s="47" t="str">
        <f t="shared" si="245"/>
        <v>水</v>
      </c>
      <c r="DZ144" s="47" t="str">
        <f t="shared" si="245"/>
        <v>木</v>
      </c>
      <c r="EA144" s="47" t="str">
        <f>IF(EA143="／","／",TEXT(WEEKDAY(+EA143),"aaa"))</f>
        <v>金</v>
      </c>
      <c r="EB144" s="47" t="str">
        <f t="shared" ref="EB144:EJ144" si="246">IF(EB143="／","／",TEXT(WEEKDAY(+EB143),"aaa"))</f>
        <v>土</v>
      </c>
      <c r="EC144" s="85" t="str">
        <f t="shared" si="246"/>
        <v>日</v>
      </c>
      <c r="ED144" s="49" t="str">
        <f t="shared" si="246"/>
        <v>月</v>
      </c>
      <c r="EE144" s="49" t="str">
        <f t="shared" si="246"/>
        <v>火</v>
      </c>
      <c r="EF144" s="49" t="str">
        <f t="shared" si="246"/>
        <v>水</v>
      </c>
      <c r="EG144" s="49" t="str">
        <f t="shared" si="246"/>
        <v>木</v>
      </c>
      <c r="EH144" s="49" t="str">
        <f t="shared" si="246"/>
        <v>金</v>
      </c>
      <c r="EI144" s="49" t="str">
        <f t="shared" si="246"/>
        <v>土</v>
      </c>
      <c r="EJ144" s="49" t="str">
        <f t="shared" si="246"/>
        <v>日</v>
      </c>
      <c r="EK144" s="151"/>
      <c r="EL144" s="154"/>
      <c r="EN144" s="144"/>
      <c r="EO144" s="37" t="s">
        <v>21</v>
      </c>
      <c r="EP144" s="50">
        <f>IFERROR(+EP143/EP142,"")</f>
        <v>0</v>
      </c>
      <c r="EQ144" s="51" t="str">
        <f>IF(EP144="","",IF(EP144&gt;=0.285,"4週8休以上",IF(EP144&gt;=0.25,"4週7休以上4週8休未満",IF(EP144&gt;=0.214,"4週6休以上4週7休未満",IF(0.214&gt;EP144,"4週6休未満")))))</f>
        <v>4週6休未満</v>
      </c>
      <c r="ER144" s="1"/>
      <c r="ES144" s="1"/>
      <c r="ET144" s="1"/>
      <c r="EU144" s="1"/>
      <c r="EV144" s="1"/>
      <c r="EW144" s="1"/>
    </row>
    <row r="145" spans="1:153" s="53" customFormat="1" ht="60" customHeight="1">
      <c r="A145" s="34" t="str">
        <f t="shared" si="236"/>
        <v>対象期間</v>
      </c>
      <c r="C145" s="54" t="s">
        <v>22</v>
      </c>
      <c r="D145" s="56"/>
      <c r="E145" s="56"/>
      <c r="F145" s="56"/>
      <c r="G145" s="56"/>
      <c r="H145" s="56"/>
      <c r="I145" s="56"/>
      <c r="J145" s="56"/>
      <c r="K145" s="56"/>
      <c r="L145" s="57"/>
      <c r="M145" s="56"/>
      <c r="N145" s="56"/>
      <c r="O145" s="58"/>
      <c r="P145" s="56"/>
      <c r="Q145" s="56"/>
      <c r="R145" s="56"/>
      <c r="S145" s="56"/>
      <c r="T145" s="56"/>
      <c r="U145" s="56"/>
      <c r="V145" s="56"/>
      <c r="W145" s="56"/>
      <c r="X145" s="56"/>
      <c r="Y145" s="56"/>
      <c r="Z145" s="56"/>
      <c r="AA145" s="56"/>
      <c r="AB145" s="56"/>
      <c r="AC145" s="56"/>
      <c r="AD145" s="58"/>
      <c r="AE145" s="56"/>
      <c r="AF145" s="56"/>
      <c r="AG145" s="56"/>
      <c r="AH145" s="86"/>
      <c r="AI145" s="60"/>
      <c r="AJ145" s="60"/>
      <c r="AK145" s="60"/>
      <c r="AL145" s="60"/>
      <c r="AM145" s="60"/>
      <c r="AN145" s="60"/>
      <c r="AO145" s="60"/>
      <c r="AP145" s="152"/>
      <c r="AQ145" s="155"/>
      <c r="AS145" s="141" t="s">
        <v>23</v>
      </c>
      <c r="AT145" s="87" t="s">
        <v>17</v>
      </c>
      <c r="AU145" s="62">
        <f>IF(IF(MONTH([1]入力表!$E$6)=12,YEAR([1]入力表!$E$6)+1&amp;"01",YEAR([1]入力表!$E$6)&amp;TEXT(MONTH([1]入力表!$E$6)+1,"00"))&gt;YEAR($D142)&amp;TEXT(MONTH($D142),"00"),COUNTIF(D147:AH147,"")+COUNTIF(D147:AH147,"●"),"")</f>
        <v>31</v>
      </c>
      <c r="AV145" s="63"/>
      <c r="AX145" s="64"/>
      <c r="AY145" s="64"/>
      <c r="AZ145" s="64"/>
      <c r="BB145" s="54" t="s">
        <v>22</v>
      </c>
      <c r="BC145" s="56"/>
      <c r="BD145" s="56"/>
      <c r="BE145" s="56"/>
      <c r="BF145" s="56"/>
      <c r="BG145" s="56"/>
      <c r="BH145" s="56"/>
      <c r="BI145" s="56"/>
      <c r="BJ145" s="56"/>
      <c r="BK145" s="57"/>
      <c r="BL145" s="56"/>
      <c r="BM145" s="56"/>
      <c r="BN145" s="58"/>
      <c r="BO145" s="56"/>
      <c r="BP145" s="56"/>
      <c r="BQ145" s="56"/>
      <c r="BR145" s="56"/>
      <c r="BS145" s="56"/>
      <c r="BT145" s="56"/>
      <c r="BU145" s="56"/>
      <c r="BV145" s="56"/>
      <c r="BW145" s="56"/>
      <c r="BX145" s="56"/>
      <c r="BY145" s="56"/>
      <c r="BZ145" s="56"/>
      <c r="CA145" s="56"/>
      <c r="CB145" s="56"/>
      <c r="CC145" s="58"/>
      <c r="CD145" s="56"/>
      <c r="CE145" s="56"/>
      <c r="CF145" s="56"/>
      <c r="CG145" s="86"/>
      <c r="CH145" s="60"/>
      <c r="CI145" s="60"/>
      <c r="CJ145" s="60"/>
      <c r="CK145" s="60"/>
      <c r="CL145" s="60"/>
      <c r="CM145" s="60"/>
      <c r="CN145" s="60"/>
      <c r="CO145" s="152"/>
      <c r="CP145" s="155"/>
      <c r="CR145" s="141" t="s">
        <v>23</v>
      </c>
      <c r="CS145" s="87" t="s">
        <v>17</v>
      </c>
      <c r="CT145" s="62">
        <f>IF(IF(MONTH([1]入力表!$E$6)=12,YEAR([1]入力表!$E$6)+1&amp;"01",YEAR([1]入力表!$E$6)&amp;TEXT(MONTH([1]入力表!$E$6)+1,"00"))&gt;YEAR($D142)&amp;TEXT(MONTH($D142),"00"),COUNTIF(BC147:CG147,"")+COUNTIF(BC147:CG147,"●"),"")</f>
        <v>31</v>
      </c>
      <c r="CU145" s="63"/>
      <c r="CV145" s="34" t="str">
        <f t="shared" si="237"/>
        <v>対象期間</v>
      </c>
      <c r="CX145" s="54" t="s">
        <v>22</v>
      </c>
      <c r="CY145" s="56"/>
      <c r="CZ145" s="56"/>
      <c r="DA145" s="56"/>
      <c r="DB145" s="56"/>
      <c r="DC145" s="56"/>
      <c r="DD145" s="56"/>
      <c r="DE145" s="56"/>
      <c r="DF145" s="56"/>
      <c r="DG145" s="57"/>
      <c r="DH145" s="56"/>
      <c r="DI145" s="56"/>
      <c r="DJ145" s="58"/>
      <c r="DK145" s="56"/>
      <c r="DL145" s="56"/>
      <c r="DM145" s="56"/>
      <c r="DN145" s="56"/>
      <c r="DO145" s="56"/>
      <c r="DP145" s="56"/>
      <c r="DQ145" s="56"/>
      <c r="DR145" s="56"/>
      <c r="DS145" s="56"/>
      <c r="DT145" s="56"/>
      <c r="DU145" s="56"/>
      <c r="DV145" s="56"/>
      <c r="DW145" s="56"/>
      <c r="DX145" s="56"/>
      <c r="DY145" s="58"/>
      <c r="DZ145" s="56"/>
      <c r="EA145" s="56"/>
      <c r="EB145" s="56"/>
      <c r="EC145" s="86"/>
      <c r="ED145" s="60"/>
      <c r="EE145" s="60"/>
      <c r="EF145" s="60"/>
      <c r="EG145" s="60"/>
      <c r="EH145" s="60"/>
      <c r="EI145" s="60"/>
      <c r="EJ145" s="60"/>
      <c r="EK145" s="152"/>
      <c r="EL145" s="155"/>
      <c r="EN145" s="141" t="s">
        <v>23</v>
      </c>
      <c r="EO145" s="87" t="s">
        <v>17</v>
      </c>
      <c r="EP145" s="62">
        <f>IF(IF(MONTH([1]入力表!$E$6)=12,YEAR([1]入力表!$E$6)+1&amp;"01",YEAR([1]入力表!$E$6)&amp;TEXT(MONTH([1]入力表!$E$6)+1,"00"))&gt;YEAR($D142)&amp;TEXT(MONTH($D142),"00"),COUNTIF(CY147:EC147,"")+COUNTIF(CY147:EC147,"●"),"")</f>
        <v>31</v>
      </c>
      <c r="EQ145" s="63"/>
      <c r="ER145" s="64"/>
      <c r="ES145" s="64"/>
      <c r="ET145" s="64"/>
      <c r="EU145" s="64"/>
      <c r="EV145" s="64"/>
      <c r="EW145" s="64"/>
    </row>
    <row r="146" spans="1:153" s="28" customFormat="1" ht="19.5" thickBot="1">
      <c r="A146" s="34" t="str">
        <f t="shared" si="236"/>
        <v>対象期間</v>
      </c>
      <c r="C146" s="39" t="s">
        <v>16</v>
      </c>
      <c r="D146" s="47"/>
      <c r="E146" s="47"/>
      <c r="F146" s="47"/>
      <c r="G146" s="47"/>
      <c r="H146" s="47"/>
      <c r="I146" s="47"/>
      <c r="J146" s="47"/>
      <c r="K146" s="47"/>
      <c r="L146" s="47"/>
      <c r="M146" s="47"/>
      <c r="N146" s="47"/>
      <c r="O146" s="47"/>
      <c r="P146" s="47"/>
      <c r="Q146" s="47"/>
      <c r="R146" s="47"/>
      <c r="S146" s="47"/>
      <c r="T146" s="47"/>
      <c r="U146" s="47"/>
      <c r="V146" s="47"/>
      <c r="W146" s="47"/>
      <c r="X146" s="47"/>
      <c r="Y146" s="47"/>
      <c r="Z146" s="47"/>
      <c r="AA146" s="47"/>
      <c r="AB146" s="47"/>
      <c r="AC146" s="47"/>
      <c r="AD146" s="47"/>
      <c r="AE146" s="47"/>
      <c r="AF146" s="47"/>
      <c r="AG146" s="47"/>
      <c r="AH146" s="85"/>
      <c r="AI146" s="49"/>
      <c r="AJ146" s="49"/>
      <c r="AK146" s="49"/>
      <c r="AL146" s="49"/>
      <c r="AM146" s="49"/>
      <c r="AN146" s="49"/>
      <c r="AO146" s="49"/>
      <c r="AP146" s="69">
        <f>COUNTIF(D146:AH146,"○")</f>
        <v>0</v>
      </c>
      <c r="AQ146" s="66">
        <f>+AP146+AQ138</f>
        <v>0</v>
      </c>
      <c r="AS146" s="142"/>
      <c r="AT146" s="37" t="s">
        <v>19</v>
      </c>
      <c r="AU146" s="43">
        <f>IF(IF(MONTH([1]入力表!$E$6)=12,YEAR([1]入力表!$E$6)+1&amp;"01",YEAR([1]入力表!$E$6)&amp;TEXT(MONTH([1]入力表!$E$6)+1,"00"))&gt;YEAR($D142)&amp;TEXT(MONTH($D142),"00"),COUNTIF(D147:AH147,"●"),"")</f>
        <v>0</v>
      </c>
      <c r="AX146" s="68"/>
      <c r="AY146" s="68"/>
      <c r="AZ146" s="68"/>
      <c r="BB146" s="39" t="s">
        <v>16</v>
      </c>
      <c r="BC146" s="47"/>
      <c r="BD146" s="47"/>
      <c r="BE146" s="47"/>
      <c r="BF146" s="47"/>
      <c r="BG146" s="47"/>
      <c r="BH146" s="47"/>
      <c r="BI146" s="47"/>
      <c r="BJ146" s="47"/>
      <c r="BK146" s="47"/>
      <c r="BL146" s="47"/>
      <c r="BM146" s="47"/>
      <c r="BN146" s="47"/>
      <c r="BO146" s="47"/>
      <c r="BP146" s="47"/>
      <c r="BQ146" s="47"/>
      <c r="BR146" s="47"/>
      <c r="BS146" s="47"/>
      <c r="BT146" s="47"/>
      <c r="BU146" s="47"/>
      <c r="BV146" s="47"/>
      <c r="BW146" s="47"/>
      <c r="BX146" s="47"/>
      <c r="BY146" s="47"/>
      <c r="BZ146" s="47"/>
      <c r="CA146" s="47"/>
      <c r="CB146" s="47"/>
      <c r="CC146" s="47"/>
      <c r="CD146" s="47"/>
      <c r="CE146" s="47"/>
      <c r="CF146" s="47"/>
      <c r="CG146" s="85"/>
      <c r="CH146" s="49"/>
      <c r="CI146" s="49"/>
      <c r="CJ146" s="49"/>
      <c r="CK146" s="49"/>
      <c r="CL146" s="49"/>
      <c r="CM146" s="49"/>
      <c r="CN146" s="49"/>
      <c r="CO146" s="69">
        <f>COUNTIF(BC146:CG146,"○")</f>
        <v>0</v>
      </c>
      <c r="CP146" s="66">
        <f>+CO146+CP138</f>
        <v>0</v>
      </c>
      <c r="CR146" s="142"/>
      <c r="CS146" s="37" t="s">
        <v>19</v>
      </c>
      <c r="CT146" s="43">
        <f>IF(IF(MONTH([1]入力表!$E$6)=12,YEAR([1]入力表!$E$6)+1&amp;"01",YEAR([1]入力表!$E$6)&amp;TEXT(MONTH([1]入力表!$E$6)+1,"00"))&gt;YEAR($D142)&amp;TEXT(MONTH($D142),"00"),COUNTIF(BC147:CG147,"●"),"")</f>
        <v>0</v>
      </c>
      <c r="CV146" s="34" t="str">
        <f t="shared" si="237"/>
        <v>対象期間</v>
      </c>
      <c r="CX146" s="39" t="s">
        <v>16</v>
      </c>
      <c r="CY146" s="47"/>
      <c r="CZ146" s="47"/>
      <c r="DA146" s="47"/>
      <c r="DB146" s="47"/>
      <c r="DC146" s="47"/>
      <c r="DD146" s="47"/>
      <c r="DE146" s="47"/>
      <c r="DF146" s="47"/>
      <c r="DG146" s="47"/>
      <c r="DH146" s="47"/>
      <c r="DI146" s="47"/>
      <c r="DJ146" s="47"/>
      <c r="DK146" s="47"/>
      <c r="DL146" s="47"/>
      <c r="DM146" s="47"/>
      <c r="DN146" s="47"/>
      <c r="DO146" s="47"/>
      <c r="DP146" s="47"/>
      <c r="DQ146" s="47"/>
      <c r="DR146" s="47"/>
      <c r="DS146" s="47"/>
      <c r="DT146" s="47"/>
      <c r="DU146" s="47"/>
      <c r="DV146" s="47"/>
      <c r="DW146" s="47"/>
      <c r="DX146" s="47"/>
      <c r="DY146" s="47"/>
      <c r="DZ146" s="47"/>
      <c r="EA146" s="47"/>
      <c r="EB146" s="47"/>
      <c r="EC146" s="85"/>
      <c r="ED146" s="49"/>
      <c r="EE146" s="49"/>
      <c r="EF146" s="49"/>
      <c r="EG146" s="49"/>
      <c r="EH146" s="49"/>
      <c r="EI146" s="49"/>
      <c r="EJ146" s="49"/>
      <c r="EK146" s="69">
        <f>COUNTIF(CY146:EC146,"○")</f>
        <v>0</v>
      </c>
      <c r="EL146" s="66">
        <f>+EK146+EL138</f>
        <v>0</v>
      </c>
      <c r="EN146" s="142"/>
      <c r="EO146" s="37" t="s">
        <v>19</v>
      </c>
      <c r="EP146" s="43">
        <f>IF(IF(MONTH([1]入力表!$E$6)=12,YEAR([1]入力表!$E$6)+1&amp;"01",YEAR([1]入力表!$E$6)&amp;TEXT(MONTH([1]入力表!$E$6)+1,"00"))&gt;YEAR($D142)&amp;TEXT(MONTH($D142),"00"),COUNTIF(CY147:EC147,"●"),"")</f>
        <v>0</v>
      </c>
      <c r="ER146" s="68"/>
      <c r="ES146" s="68"/>
      <c r="ET146" s="68"/>
      <c r="EU146" s="68"/>
      <c r="EV146" s="68"/>
      <c r="EW146" s="68"/>
    </row>
    <row r="147" spans="1:153" s="28" customFormat="1" ht="19.5" thickBot="1">
      <c r="A147" s="34" t="str">
        <f t="shared" si="236"/>
        <v>対象期間</v>
      </c>
      <c r="C147" s="70" t="s">
        <v>23</v>
      </c>
      <c r="D147" s="71"/>
      <c r="E147" s="71"/>
      <c r="F147" s="71"/>
      <c r="G147" s="71"/>
      <c r="H147" s="71"/>
      <c r="I147" s="71"/>
      <c r="J147" s="71"/>
      <c r="K147" s="71"/>
      <c r="L147" s="71"/>
      <c r="M147" s="71"/>
      <c r="N147" s="71"/>
      <c r="O147" s="71"/>
      <c r="P147" s="71"/>
      <c r="Q147" s="71"/>
      <c r="R147" s="71"/>
      <c r="S147" s="71"/>
      <c r="T147" s="71"/>
      <c r="U147" s="71"/>
      <c r="V147" s="71"/>
      <c r="W147" s="71"/>
      <c r="X147" s="71"/>
      <c r="Y147" s="71"/>
      <c r="Z147" s="71"/>
      <c r="AA147" s="71"/>
      <c r="AB147" s="71"/>
      <c r="AC147" s="71"/>
      <c r="AD147" s="71"/>
      <c r="AE147" s="71"/>
      <c r="AF147" s="71"/>
      <c r="AG147" s="71"/>
      <c r="AH147" s="93"/>
      <c r="AI147" s="73"/>
      <c r="AJ147" s="73"/>
      <c r="AK147" s="73"/>
      <c r="AL147" s="73"/>
      <c r="AM147" s="73"/>
      <c r="AN147" s="73"/>
      <c r="AO147" s="73"/>
      <c r="AP147" s="76">
        <f>COUNTIF(D147:AH147,"●")</f>
        <v>0</v>
      </c>
      <c r="AQ147" s="75">
        <f>+AP147+AQ139</f>
        <v>0</v>
      </c>
      <c r="AS147" s="142"/>
      <c r="AT147" s="37" t="s">
        <v>21</v>
      </c>
      <c r="AU147" s="50">
        <f>IFERROR(+AU146/AU145,"")</f>
        <v>0</v>
      </c>
      <c r="AV147" s="51" t="str">
        <f>IF(AU147="","",IF(AU147&gt;=0.285,"4週8休以上",IF(AU147&gt;=0.25,"4週7休以上4週8休未満",IF(AU147&gt;=0.214,"4週6休以上4週7休未満",IF(0.214&gt;AU147,"4週6休未満")))))</f>
        <v>4週6休未満</v>
      </c>
      <c r="AX147" s="68"/>
      <c r="AY147" s="68"/>
      <c r="AZ147" s="68"/>
      <c r="BB147" s="70" t="s">
        <v>23</v>
      </c>
      <c r="BC147" s="71"/>
      <c r="BD147" s="71"/>
      <c r="BE147" s="71"/>
      <c r="BF147" s="71"/>
      <c r="BG147" s="71"/>
      <c r="BH147" s="71"/>
      <c r="BI147" s="71"/>
      <c r="BJ147" s="71"/>
      <c r="BK147" s="71"/>
      <c r="BL147" s="71"/>
      <c r="BM147" s="71"/>
      <c r="BN147" s="71"/>
      <c r="BO147" s="71"/>
      <c r="BP147" s="71"/>
      <c r="BQ147" s="71"/>
      <c r="BR147" s="71"/>
      <c r="BS147" s="71"/>
      <c r="BT147" s="71"/>
      <c r="BU147" s="71"/>
      <c r="BV147" s="71"/>
      <c r="BW147" s="71"/>
      <c r="BX147" s="71"/>
      <c r="BY147" s="71"/>
      <c r="BZ147" s="71"/>
      <c r="CA147" s="71"/>
      <c r="CB147" s="71"/>
      <c r="CC147" s="71"/>
      <c r="CD147" s="71"/>
      <c r="CE147" s="71"/>
      <c r="CF147" s="71"/>
      <c r="CG147" s="93"/>
      <c r="CH147" s="73"/>
      <c r="CI147" s="73"/>
      <c r="CJ147" s="73"/>
      <c r="CK147" s="73"/>
      <c r="CL147" s="73"/>
      <c r="CM147" s="73"/>
      <c r="CN147" s="73"/>
      <c r="CO147" s="76">
        <f>COUNTIF(BC147:CG147,"●")</f>
        <v>0</v>
      </c>
      <c r="CP147" s="75">
        <f>+CO147+CP139</f>
        <v>0</v>
      </c>
      <c r="CR147" s="142"/>
      <c r="CS147" s="37" t="s">
        <v>21</v>
      </c>
      <c r="CT147" s="50">
        <f>IFERROR(+CT146/CT145,"")</f>
        <v>0</v>
      </c>
      <c r="CU147" s="51" t="str">
        <f>IF(CT147="","",IF(CT147&gt;=0.285,"4週8休以上",IF(CT147&gt;=0.25,"4週7休以上4週8休未満",IF(CT147&gt;=0.214,"4週6休以上4週7休未満",IF(0.214&gt;CT147,"4週6休未満")))))</f>
        <v>4週6休未満</v>
      </c>
      <c r="CV147" s="34" t="str">
        <f t="shared" si="237"/>
        <v>対象期間</v>
      </c>
      <c r="CX147" s="70" t="s">
        <v>23</v>
      </c>
      <c r="CY147" s="71"/>
      <c r="CZ147" s="71"/>
      <c r="DA147" s="71"/>
      <c r="DB147" s="71"/>
      <c r="DC147" s="71"/>
      <c r="DD147" s="71"/>
      <c r="DE147" s="71"/>
      <c r="DF147" s="71"/>
      <c r="DG147" s="71"/>
      <c r="DH147" s="71"/>
      <c r="DI147" s="71"/>
      <c r="DJ147" s="71"/>
      <c r="DK147" s="71"/>
      <c r="DL147" s="71"/>
      <c r="DM147" s="71"/>
      <c r="DN147" s="71"/>
      <c r="DO147" s="71"/>
      <c r="DP147" s="71"/>
      <c r="DQ147" s="71"/>
      <c r="DR147" s="71"/>
      <c r="DS147" s="71"/>
      <c r="DT147" s="71"/>
      <c r="DU147" s="71"/>
      <c r="DV147" s="71"/>
      <c r="DW147" s="71"/>
      <c r="DX147" s="71"/>
      <c r="DY147" s="71"/>
      <c r="DZ147" s="71"/>
      <c r="EA147" s="71"/>
      <c r="EB147" s="71"/>
      <c r="EC147" s="93"/>
      <c r="ED147" s="73"/>
      <c r="EE147" s="73"/>
      <c r="EF147" s="73"/>
      <c r="EG147" s="73"/>
      <c r="EH147" s="73"/>
      <c r="EI147" s="73"/>
      <c r="EJ147" s="73"/>
      <c r="EK147" s="76">
        <f>COUNTIF(CY147:EC147,"●")</f>
        <v>0</v>
      </c>
      <c r="EL147" s="75">
        <f>+EK147+EL139</f>
        <v>0</v>
      </c>
      <c r="EN147" s="142"/>
      <c r="EO147" s="37" t="s">
        <v>21</v>
      </c>
      <c r="EP147" s="50">
        <f>IFERROR(+EP146/EP145,"")</f>
        <v>0</v>
      </c>
      <c r="EQ147" s="51" t="str">
        <f>IF(EP147="","",IF(EP147&gt;=0.285,"4週8休以上",IF(EP147&gt;=0.25,"4週7休以上4週8休未満",IF(EP147&gt;=0.214,"4週6休以上4週7休未満",IF(0.214&gt;EP147,"4週6休未満")))))</f>
        <v>4週6休未満</v>
      </c>
      <c r="ER147" s="68"/>
      <c r="ES147" s="68"/>
      <c r="ET147" s="68"/>
      <c r="EU147" s="68"/>
      <c r="EV147" s="68"/>
      <c r="EW147" s="68"/>
    </row>
    <row r="148" spans="1:153" s="28" customFormat="1" ht="19.5" thickBot="1">
      <c r="A148" s="34"/>
      <c r="C148" s="77" t="s">
        <v>25</v>
      </c>
      <c r="D148" s="137"/>
      <c r="E148" s="138"/>
      <c r="F148" s="139"/>
      <c r="G148" s="137" t="str">
        <f>IF(COUNTIF(G147:M147,"")&gt;=7,"",IF(COUNTIF(G147:M147,"●")&gt;=2,"OK","OUT"))</f>
        <v/>
      </c>
      <c r="H148" s="138"/>
      <c r="I148" s="138"/>
      <c r="J148" s="138"/>
      <c r="K148" s="138"/>
      <c r="L148" s="138"/>
      <c r="M148" s="139"/>
      <c r="N148" s="137" t="str">
        <f>IF(COUNTIF(N147:T147,"")&gt;=7,"",IF(COUNTIF(N147:T147,"●")&gt;=2,"OK","OUT"))</f>
        <v/>
      </c>
      <c r="O148" s="138"/>
      <c r="P148" s="138"/>
      <c r="Q148" s="138"/>
      <c r="R148" s="138"/>
      <c r="S148" s="138"/>
      <c r="T148" s="139"/>
      <c r="U148" s="137" t="str">
        <f t="shared" ref="U148" si="247">IF(COUNTIF(U147:AA147,"")&gt;=7,"",IF(COUNTIF(U147:AA147,"●")&gt;=2,"OK","OUT"))</f>
        <v/>
      </c>
      <c r="V148" s="138"/>
      <c r="W148" s="138"/>
      <c r="X148" s="138"/>
      <c r="Y148" s="138"/>
      <c r="Z148" s="138"/>
      <c r="AA148" s="139"/>
      <c r="AB148" s="137" t="str">
        <f>IF(COUNTIF(AB147:AH147,"")&gt;=7,"",IF(COUNTIF(AB147:AH147,"●")&gt;=2,"OK","OUT"))</f>
        <v/>
      </c>
      <c r="AC148" s="138"/>
      <c r="AD148" s="138"/>
      <c r="AE148" s="138"/>
      <c r="AF148" s="138"/>
      <c r="AG148" s="138"/>
      <c r="AH148" s="139"/>
      <c r="AI148" s="137" t="str">
        <f>IF(COUNTIF(AI147:AO147,"")&gt;=7,"",IF(COUNTIF(AI147:AO147,"●")&gt;=2,"OK","OUT"))</f>
        <v/>
      </c>
      <c r="AJ148" s="138"/>
      <c r="AK148" s="138"/>
      <c r="AL148" s="138"/>
      <c r="AM148" s="138"/>
      <c r="AN148" s="138"/>
      <c r="AO148" s="139"/>
      <c r="AP148" s="83"/>
      <c r="AQ148" s="79"/>
      <c r="AS148" s="143"/>
      <c r="AT148" s="80" t="s">
        <v>26</v>
      </c>
      <c r="AU148" s="81" t="str">
        <f>IF(COUNTIF(D148:AO148,"OUT")&gt;=1,"OUT","OK")</f>
        <v>OK</v>
      </c>
      <c r="AV148" s="82"/>
      <c r="AX148" s="68"/>
      <c r="AY148" s="68"/>
      <c r="AZ148" s="68"/>
      <c r="BB148" s="77" t="s">
        <v>25</v>
      </c>
      <c r="BC148" s="137"/>
      <c r="BD148" s="138"/>
      <c r="BE148" s="139"/>
      <c r="BF148" s="137" t="str">
        <f>IF(COUNTIF(BF147:BL147,"")&gt;=7,"",IF(COUNTIF(BF147:BL147,"●")&gt;=2,"OK","OUT"))</f>
        <v/>
      </c>
      <c r="BG148" s="138"/>
      <c r="BH148" s="138"/>
      <c r="BI148" s="138"/>
      <c r="BJ148" s="138"/>
      <c r="BK148" s="138"/>
      <c r="BL148" s="139"/>
      <c r="BM148" s="137" t="str">
        <f>IF(COUNTIF(BM147:BS147,"")&gt;=7,"",IF(COUNTIF(BM147:BS147,"●")&gt;=2,"OK","OUT"))</f>
        <v/>
      </c>
      <c r="BN148" s="138"/>
      <c r="BO148" s="138"/>
      <c r="BP148" s="138"/>
      <c r="BQ148" s="138"/>
      <c r="BR148" s="138"/>
      <c r="BS148" s="139"/>
      <c r="BT148" s="137" t="str">
        <f t="shared" ref="BT148" si="248">IF(COUNTIF(BT147:BZ147,"")&gt;=7,"",IF(COUNTIF(BT147:BZ147,"●")&gt;=2,"OK","OUT"))</f>
        <v/>
      </c>
      <c r="BU148" s="138"/>
      <c r="BV148" s="138"/>
      <c r="BW148" s="138"/>
      <c r="BX148" s="138"/>
      <c r="BY148" s="138"/>
      <c r="BZ148" s="139"/>
      <c r="CA148" s="137" t="str">
        <f>IF(COUNTIF(CA147:CG147,"")&gt;=7,"",IF(COUNTIF(CA147:CG147,"●")&gt;=2,"OK","OUT"))</f>
        <v/>
      </c>
      <c r="CB148" s="138"/>
      <c r="CC148" s="138"/>
      <c r="CD148" s="138"/>
      <c r="CE148" s="138"/>
      <c r="CF148" s="138"/>
      <c r="CG148" s="139"/>
      <c r="CH148" s="137" t="str">
        <f>IF(COUNTIF(CH147:CN147,"")&gt;=7,"",IF(COUNTIF(CH147:CN147,"●")&gt;=2,"OK","OUT"))</f>
        <v/>
      </c>
      <c r="CI148" s="138"/>
      <c r="CJ148" s="138"/>
      <c r="CK148" s="138"/>
      <c r="CL148" s="138"/>
      <c r="CM148" s="138"/>
      <c r="CN148" s="139"/>
      <c r="CO148" s="83"/>
      <c r="CP148" s="79"/>
      <c r="CR148" s="143"/>
      <c r="CS148" s="80" t="s">
        <v>26</v>
      </c>
      <c r="CT148" s="81" t="str">
        <f>IF(COUNTIF(BC148:CN148,"OUT")&gt;=1,"OUT","OK")</f>
        <v>OK</v>
      </c>
      <c r="CU148" s="82"/>
      <c r="CV148" s="34"/>
      <c r="CX148" s="77" t="s">
        <v>25</v>
      </c>
      <c r="CY148" s="137"/>
      <c r="CZ148" s="138"/>
      <c r="DA148" s="139"/>
      <c r="DB148" s="137" t="str">
        <f>IF(COUNTIF(DB147:DH147,"")&gt;=7,"",IF(COUNTIF(DB147:DH147,"●")&gt;=2,"OK","OUT"))</f>
        <v/>
      </c>
      <c r="DC148" s="138"/>
      <c r="DD148" s="138"/>
      <c r="DE148" s="138"/>
      <c r="DF148" s="138"/>
      <c r="DG148" s="138"/>
      <c r="DH148" s="139"/>
      <c r="DI148" s="137" t="str">
        <f>IF(COUNTIF(DI147:DO147,"")&gt;=7,"",IF(COUNTIF(DI147:DO147,"●")&gt;=2,"OK","OUT"))</f>
        <v/>
      </c>
      <c r="DJ148" s="138"/>
      <c r="DK148" s="138"/>
      <c r="DL148" s="138"/>
      <c r="DM148" s="138"/>
      <c r="DN148" s="138"/>
      <c r="DO148" s="139"/>
      <c r="DP148" s="137" t="str">
        <f t="shared" ref="DP148" si="249">IF(COUNTIF(DP147:DV147,"")&gt;=7,"",IF(COUNTIF(DP147:DV147,"●")&gt;=2,"OK","OUT"))</f>
        <v/>
      </c>
      <c r="DQ148" s="138"/>
      <c r="DR148" s="138"/>
      <c r="DS148" s="138"/>
      <c r="DT148" s="138"/>
      <c r="DU148" s="138"/>
      <c r="DV148" s="139"/>
      <c r="DW148" s="137" t="str">
        <f>IF(COUNTIF(DW147:EC147,"")&gt;=7,"",IF(COUNTIF(DW147:EC147,"●")&gt;=2,"OK","OUT"))</f>
        <v/>
      </c>
      <c r="DX148" s="138"/>
      <c r="DY148" s="138"/>
      <c r="DZ148" s="138"/>
      <c r="EA148" s="138"/>
      <c r="EB148" s="138"/>
      <c r="EC148" s="139"/>
      <c r="ED148" s="137" t="str">
        <f>IF(COUNTIF(ED147:EJ147,"")&gt;=7,"",IF(COUNTIF(ED147:EJ147,"●")&gt;=2,"OK","OUT"))</f>
        <v/>
      </c>
      <c r="EE148" s="138"/>
      <c r="EF148" s="138"/>
      <c r="EG148" s="138"/>
      <c r="EH148" s="138"/>
      <c r="EI148" s="138"/>
      <c r="EJ148" s="139"/>
      <c r="EK148" s="83"/>
      <c r="EL148" s="79"/>
      <c r="EN148" s="143"/>
      <c r="EO148" s="80" t="s">
        <v>26</v>
      </c>
      <c r="EP148" s="81" t="str">
        <f>IF(COUNTIF(CY148:EJ148,"OUT")&gt;=1,"OUT","OK")</f>
        <v>OK</v>
      </c>
      <c r="EQ148" s="82"/>
      <c r="ER148" s="68"/>
      <c r="ES148" s="68"/>
      <c r="ET148" s="68"/>
      <c r="EU148" s="68"/>
      <c r="EV148" s="68"/>
      <c r="EW148" s="68"/>
    </row>
    <row r="149" spans="1:153" ht="19.5" thickBot="1">
      <c r="A149" s="34" t="str">
        <f t="shared" si="236"/>
        <v>対象期間</v>
      </c>
      <c r="AX149" s="1"/>
      <c r="AY149" s="1"/>
      <c r="AZ149" s="1"/>
      <c r="CV149" s="34" t="str">
        <f t="shared" si="237"/>
        <v>対象期間</v>
      </c>
      <c r="ER149" s="1"/>
      <c r="ES149" s="1"/>
      <c r="ET149" s="1"/>
      <c r="EU149" s="1"/>
      <c r="EV149" s="1"/>
      <c r="EW149" s="1"/>
    </row>
    <row r="150" spans="1:153" ht="13.5" customHeight="1">
      <c r="A150" s="34" t="str">
        <f t="shared" ref="A150:A157" si="250">IF($AU$150="","","対象期間")</f>
        <v>対象期間</v>
      </c>
      <c r="C150" s="36" t="s">
        <v>13</v>
      </c>
      <c r="D150" s="145">
        <f>D142+MONTH(1)</f>
        <v>9</v>
      </c>
      <c r="E150" s="146"/>
      <c r="F150" s="146"/>
      <c r="G150" s="146"/>
      <c r="H150" s="146"/>
      <c r="I150" s="146"/>
      <c r="J150" s="146"/>
      <c r="K150" s="146"/>
      <c r="L150" s="146"/>
      <c r="M150" s="146"/>
      <c r="N150" s="146"/>
      <c r="O150" s="146"/>
      <c r="P150" s="146"/>
      <c r="Q150" s="146"/>
      <c r="R150" s="146"/>
      <c r="S150" s="146"/>
      <c r="T150" s="146"/>
      <c r="U150" s="146"/>
      <c r="V150" s="146"/>
      <c r="W150" s="146"/>
      <c r="X150" s="146"/>
      <c r="Y150" s="146"/>
      <c r="Z150" s="146"/>
      <c r="AA150" s="146"/>
      <c r="AB150" s="146"/>
      <c r="AC150" s="146"/>
      <c r="AD150" s="146"/>
      <c r="AE150" s="146"/>
      <c r="AF150" s="146"/>
      <c r="AG150" s="146"/>
      <c r="AH150" s="147">
        <f>D150+1</f>
        <v>10</v>
      </c>
      <c r="AI150" s="148"/>
      <c r="AJ150" s="148"/>
      <c r="AK150" s="148"/>
      <c r="AL150" s="148"/>
      <c r="AM150" s="148"/>
      <c r="AN150" s="148"/>
      <c r="AO150" s="149"/>
      <c r="AP150" s="150" t="s">
        <v>14</v>
      </c>
      <c r="AQ150" s="153" t="s">
        <v>15</v>
      </c>
      <c r="AS150" s="144" t="s">
        <v>16</v>
      </c>
      <c r="AT150" s="37" t="s">
        <v>17</v>
      </c>
      <c r="AU150" s="38">
        <f>IF(IF(MONTH([1]入力表!$E$6)=12,YEAR([1]入力表!$E$6)+1&amp;"01",YEAR([1]入力表!$E$6)&amp;TEXT(MONTH([1]入力表!$E$6)+1,"00"))&gt;YEAR($D150)&amp;TEXT(MONTH($D150),"00"),COUNTIF(D154:AH154,"")+COUNTIF(D154:AH154,"○"),"")</f>
        <v>31</v>
      </c>
      <c r="AX150" s="1"/>
      <c r="AY150" s="1"/>
      <c r="AZ150" s="1"/>
      <c r="BB150" s="36" t="s">
        <v>13</v>
      </c>
      <c r="BC150" s="145">
        <f>BC142+MONTH(1)</f>
        <v>9</v>
      </c>
      <c r="BD150" s="146"/>
      <c r="BE150" s="146"/>
      <c r="BF150" s="146"/>
      <c r="BG150" s="146"/>
      <c r="BH150" s="146"/>
      <c r="BI150" s="146"/>
      <c r="BJ150" s="146"/>
      <c r="BK150" s="146"/>
      <c r="BL150" s="146"/>
      <c r="BM150" s="146"/>
      <c r="BN150" s="146"/>
      <c r="BO150" s="146"/>
      <c r="BP150" s="146"/>
      <c r="BQ150" s="146"/>
      <c r="BR150" s="146"/>
      <c r="BS150" s="146"/>
      <c r="BT150" s="146"/>
      <c r="BU150" s="146"/>
      <c r="BV150" s="146"/>
      <c r="BW150" s="146"/>
      <c r="BX150" s="146"/>
      <c r="BY150" s="146"/>
      <c r="BZ150" s="146"/>
      <c r="CA150" s="146"/>
      <c r="CB150" s="146"/>
      <c r="CC150" s="146"/>
      <c r="CD150" s="146"/>
      <c r="CE150" s="146"/>
      <c r="CF150" s="146"/>
      <c r="CG150" s="147">
        <f>BC150+1</f>
        <v>10</v>
      </c>
      <c r="CH150" s="148"/>
      <c r="CI150" s="148"/>
      <c r="CJ150" s="148"/>
      <c r="CK150" s="148"/>
      <c r="CL150" s="148"/>
      <c r="CM150" s="148"/>
      <c r="CN150" s="149"/>
      <c r="CO150" s="150" t="s">
        <v>14</v>
      </c>
      <c r="CP150" s="153" t="s">
        <v>15</v>
      </c>
      <c r="CR150" s="144" t="s">
        <v>16</v>
      </c>
      <c r="CS150" s="37" t="s">
        <v>17</v>
      </c>
      <c r="CT150" s="38">
        <f>IF(IF(MONTH([1]入力表!$E$6)=12,YEAR([1]入力表!$E$6)+1&amp;"01",YEAR([1]入力表!$E$6)&amp;TEXT(MONTH([1]入力表!$E$6)+1,"00"))&gt;YEAR($D150)&amp;TEXT(MONTH($D150),"00"),COUNTIF(BC154:CG154,"")+COUNTIF(BC154:CG154,"○"),"")</f>
        <v>31</v>
      </c>
      <c r="CV150" s="34" t="str">
        <f t="shared" ref="CV150:CV157" si="251">IF($AU$150="","","対象期間")</f>
        <v>対象期間</v>
      </c>
      <c r="CX150" s="36" t="s">
        <v>13</v>
      </c>
      <c r="CY150" s="145">
        <f>CY142+MONTH(1)</f>
        <v>9</v>
      </c>
      <c r="CZ150" s="146"/>
      <c r="DA150" s="146"/>
      <c r="DB150" s="146"/>
      <c r="DC150" s="146"/>
      <c r="DD150" s="146"/>
      <c r="DE150" s="146"/>
      <c r="DF150" s="146"/>
      <c r="DG150" s="146"/>
      <c r="DH150" s="146"/>
      <c r="DI150" s="146"/>
      <c r="DJ150" s="146"/>
      <c r="DK150" s="146"/>
      <c r="DL150" s="146"/>
      <c r="DM150" s="146"/>
      <c r="DN150" s="146"/>
      <c r="DO150" s="146"/>
      <c r="DP150" s="146"/>
      <c r="DQ150" s="146"/>
      <c r="DR150" s="146"/>
      <c r="DS150" s="146"/>
      <c r="DT150" s="146"/>
      <c r="DU150" s="146"/>
      <c r="DV150" s="146"/>
      <c r="DW150" s="146"/>
      <c r="DX150" s="146"/>
      <c r="DY150" s="146"/>
      <c r="DZ150" s="146"/>
      <c r="EA150" s="146"/>
      <c r="EB150" s="146"/>
      <c r="EC150" s="147">
        <f>CY150+1</f>
        <v>10</v>
      </c>
      <c r="ED150" s="148"/>
      <c r="EE150" s="148"/>
      <c r="EF150" s="148"/>
      <c r="EG150" s="148"/>
      <c r="EH150" s="148"/>
      <c r="EI150" s="148"/>
      <c r="EJ150" s="149"/>
      <c r="EK150" s="150" t="s">
        <v>14</v>
      </c>
      <c r="EL150" s="153" t="s">
        <v>15</v>
      </c>
      <c r="EN150" s="144" t="s">
        <v>16</v>
      </c>
      <c r="EO150" s="37" t="s">
        <v>17</v>
      </c>
      <c r="EP150" s="38">
        <f>IF(IF(MONTH([1]入力表!$E$6)=12,YEAR([1]入力表!$E$6)+1&amp;"01",YEAR([1]入力表!$E$6)&amp;TEXT(MONTH([1]入力表!$E$6)+1,"00"))&gt;YEAR($D150)&amp;TEXT(MONTH($D150),"00"),COUNTIF(CY154:EC154,"")+COUNTIF(CY154:EC154,"○"),"")</f>
        <v>31</v>
      </c>
      <c r="ER150" s="1"/>
      <c r="ES150" s="1"/>
      <c r="ET150" s="1"/>
      <c r="EU150" s="1"/>
      <c r="EV150" s="1"/>
      <c r="EW150" s="1"/>
    </row>
    <row r="151" spans="1:153" ht="19.5" thickBot="1">
      <c r="A151" s="34" t="str">
        <f t="shared" si="250"/>
        <v>対象期間</v>
      </c>
      <c r="C151" s="39" t="s">
        <v>18</v>
      </c>
      <c r="D151" s="40">
        <f>DATE($M$7,D150,1)</f>
        <v>45901</v>
      </c>
      <c r="E151" s="40">
        <f>D151+1</f>
        <v>45902</v>
      </c>
      <c r="F151" s="40">
        <f t="shared" ref="F151:AO151" si="252">E151+1</f>
        <v>45903</v>
      </c>
      <c r="G151" s="41">
        <f t="shared" si="252"/>
        <v>45904</v>
      </c>
      <c r="H151" s="41">
        <f t="shared" si="252"/>
        <v>45905</v>
      </c>
      <c r="I151" s="41">
        <f t="shared" si="252"/>
        <v>45906</v>
      </c>
      <c r="J151" s="41">
        <f t="shared" si="252"/>
        <v>45907</v>
      </c>
      <c r="K151" s="41">
        <f t="shared" si="252"/>
        <v>45908</v>
      </c>
      <c r="L151" s="41">
        <f t="shared" si="252"/>
        <v>45909</v>
      </c>
      <c r="M151" s="41">
        <f t="shared" si="252"/>
        <v>45910</v>
      </c>
      <c r="N151" s="41">
        <f t="shared" si="252"/>
        <v>45911</v>
      </c>
      <c r="O151" s="41">
        <f t="shared" si="252"/>
        <v>45912</v>
      </c>
      <c r="P151" s="41">
        <f t="shared" si="252"/>
        <v>45913</v>
      </c>
      <c r="Q151" s="41">
        <f t="shared" si="252"/>
        <v>45914</v>
      </c>
      <c r="R151" s="41">
        <f t="shared" si="252"/>
        <v>45915</v>
      </c>
      <c r="S151" s="41">
        <f t="shared" si="252"/>
        <v>45916</v>
      </c>
      <c r="T151" s="41">
        <f t="shared" si="252"/>
        <v>45917</v>
      </c>
      <c r="U151" s="41">
        <f t="shared" si="252"/>
        <v>45918</v>
      </c>
      <c r="V151" s="41">
        <f t="shared" si="252"/>
        <v>45919</v>
      </c>
      <c r="W151" s="41">
        <f t="shared" si="252"/>
        <v>45920</v>
      </c>
      <c r="X151" s="41">
        <f t="shared" si="252"/>
        <v>45921</v>
      </c>
      <c r="Y151" s="41">
        <f t="shared" si="252"/>
        <v>45922</v>
      </c>
      <c r="Z151" s="41">
        <f t="shared" si="252"/>
        <v>45923</v>
      </c>
      <c r="AA151" s="41">
        <f t="shared" si="252"/>
        <v>45924</v>
      </c>
      <c r="AB151" s="41">
        <f t="shared" si="252"/>
        <v>45925</v>
      </c>
      <c r="AC151" s="41">
        <f t="shared" si="252"/>
        <v>45926</v>
      </c>
      <c r="AD151" s="41">
        <f t="shared" si="252"/>
        <v>45927</v>
      </c>
      <c r="AE151" s="41">
        <f t="shared" si="252"/>
        <v>45928</v>
      </c>
      <c r="AF151" s="41">
        <f t="shared" si="252"/>
        <v>45929</v>
      </c>
      <c r="AG151" s="84">
        <f t="shared" si="252"/>
        <v>45930</v>
      </c>
      <c r="AH151" s="42">
        <f t="shared" si="252"/>
        <v>45931</v>
      </c>
      <c r="AI151" s="42">
        <f t="shared" si="252"/>
        <v>45932</v>
      </c>
      <c r="AJ151" s="42">
        <f t="shared" si="252"/>
        <v>45933</v>
      </c>
      <c r="AK151" s="42">
        <f t="shared" si="252"/>
        <v>45934</v>
      </c>
      <c r="AL151" s="42">
        <f t="shared" si="252"/>
        <v>45935</v>
      </c>
      <c r="AM151" s="42">
        <f t="shared" si="252"/>
        <v>45936</v>
      </c>
      <c r="AN151" s="42">
        <f t="shared" si="252"/>
        <v>45937</v>
      </c>
      <c r="AO151" s="42">
        <f t="shared" si="252"/>
        <v>45938</v>
      </c>
      <c r="AP151" s="151"/>
      <c r="AQ151" s="154"/>
      <c r="AS151" s="144"/>
      <c r="AT151" s="37" t="s">
        <v>19</v>
      </c>
      <c r="AU151" s="43">
        <f>IF(IF(MONTH([1]入力表!$E$6)=12,YEAR([1]入力表!$E$6)+1&amp;"01",YEAR([1]入力表!$E$6)&amp;TEXT(MONTH([1]入力表!$E$6)+1,"00"))&gt;YEAR($D150)&amp;TEXT(MONTH($D150),"00"),COUNTIF(D154:AH154,"○"),"")</f>
        <v>0</v>
      </c>
      <c r="AX151" s="1"/>
      <c r="AY151" s="1"/>
      <c r="AZ151" s="1"/>
      <c r="BB151" s="39" t="s">
        <v>18</v>
      </c>
      <c r="BC151" s="40">
        <f>DATE($M$7,BC150,1)</f>
        <v>45901</v>
      </c>
      <c r="BD151" s="40">
        <f>BC151+1</f>
        <v>45902</v>
      </c>
      <c r="BE151" s="40">
        <f t="shared" ref="BE151:CN151" si="253">BD151+1</f>
        <v>45903</v>
      </c>
      <c r="BF151" s="41">
        <f t="shared" si="253"/>
        <v>45904</v>
      </c>
      <c r="BG151" s="41">
        <f t="shared" si="253"/>
        <v>45905</v>
      </c>
      <c r="BH151" s="41">
        <f t="shared" si="253"/>
        <v>45906</v>
      </c>
      <c r="BI151" s="41">
        <f t="shared" si="253"/>
        <v>45907</v>
      </c>
      <c r="BJ151" s="41">
        <f t="shared" si="253"/>
        <v>45908</v>
      </c>
      <c r="BK151" s="41">
        <f t="shared" si="253"/>
        <v>45909</v>
      </c>
      <c r="BL151" s="41">
        <f t="shared" si="253"/>
        <v>45910</v>
      </c>
      <c r="BM151" s="41">
        <f t="shared" si="253"/>
        <v>45911</v>
      </c>
      <c r="BN151" s="41">
        <f t="shared" si="253"/>
        <v>45912</v>
      </c>
      <c r="BO151" s="41">
        <f t="shared" si="253"/>
        <v>45913</v>
      </c>
      <c r="BP151" s="41">
        <f t="shared" si="253"/>
        <v>45914</v>
      </c>
      <c r="BQ151" s="41">
        <f t="shared" si="253"/>
        <v>45915</v>
      </c>
      <c r="BR151" s="41">
        <f t="shared" si="253"/>
        <v>45916</v>
      </c>
      <c r="BS151" s="41">
        <f t="shared" si="253"/>
        <v>45917</v>
      </c>
      <c r="BT151" s="41">
        <f t="shared" si="253"/>
        <v>45918</v>
      </c>
      <c r="BU151" s="41">
        <f t="shared" si="253"/>
        <v>45919</v>
      </c>
      <c r="BV151" s="41">
        <f t="shared" si="253"/>
        <v>45920</v>
      </c>
      <c r="BW151" s="41">
        <f t="shared" si="253"/>
        <v>45921</v>
      </c>
      <c r="BX151" s="41">
        <f t="shared" si="253"/>
        <v>45922</v>
      </c>
      <c r="BY151" s="41">
        <f t="shared" si="253"/>
        <v>45923</v>
      </c>
      <c r="BZ151" s="41">
        <f t="shared" si="253"/>
        <v>45924</v>
      </c>
      <c r="CA151" s="41">
        <f t="shared" si="253"/>
        <v>45925</v>
      </c>
      <c r="CB151" s="41">
        <f t="shared" si="253"/>
        <v>45926</v>
      </c>
      <c r="CC151" s="41">
        <f t="shared" si="253"/>
        <v>45927</v>
      </c>
      <c r="CD151" s="41">
        <f t="shared" si="253"/>
        <v>45928</v>
      </c>
      <c r="CE151" s="41">
        <f t="shared" si="253"/>
        <v>45929</v>
      </c>
      <c r="CF151" s="84">
        <f t="shared" si="253"/>
        <v>45930</v>
      </c>
      <c r="CG151" s="42">
        <f t="shared" si="253"/>
        <v>45931</v>
      </c>
      <c r="CH151" s="42">
        <f t="shared" si="253"/>
        <v>45932</v>
      </c>
      <c r="CI151" s="42">
        <f t="shared" si="253"/>
        <v>45933</v>
      </c>
      <c r="CJ151" s="42">
        <f t="shared" si="253"/>
        <v>45934</v>
      </c>
      <c r="CK151" s="42">
        <f t="shared" si="253"/>
        <v>45935</v>
      </c>
      <c r="CL151" s="42">
        <f t="shared" si="253"/>
        <v>45936</v>
      </c>
      <c r="CM151" s="42">
        <f t="shared" si="253"/>
        <v>45937</v>
      </c>
      <c r="CN151" s="42">
        <f t="shared" si="253"/>
        <v>45938</v>
      </c>
      <c r="CO151" s="151"/>
      <c r="CP151" s="154"/>
      <c r="CR151" s="144"/>
      <c r="CS151" s="37" t="s">
        <v>19</v>
      </c>
      <c r="CT151" s="43">
        <f>IF(IF(MONTH([1]入力表!$E$6)=12,YEAR([1]入力表!$E$6)+1&amp;"01",YEAR([1]入力表!$E$6)&amp;TEXT(MONTH([1]入力表!$E$6)+1,"00"))&gt;YEAR($D150)&amp;TEXT(MONTH($D150),"00"),COUNTIF(BC154:CG154,"○"),"")</f>
        <v>0</v>
      </c>
      <c r="CV151" s="34" t="str">
        <f t="shared" si="251"/>
        <v>対象期間</v>
      </c>
      <c r="CX151" s="39" t="s">
        <v>18</v>
      </c>
      <c r="CY151" s="40">
        <f>DATE($M$7,CY150,1)</f>
        <v>45901</v>
      </c>
      <c r="CZ151" s="40">
        <f>CY151+1</f>
        <v>45902</v>
      </c>
      <c r="DA151" s="40">
        <f t="shared" ref="DA151:EJ151" si="254">CZ151+1</f>
        <v>45903</v>
      </c>
      <c r="DB151" s="41">
        <f t="shared" si="254"/>
        <v>45904</v>
      </c>
      <c r="DC151" s="41">
        <f t="shared" si="254"/>
        <v>45905</v>
      </c>
      <c r="DD151" s="41">
        <f t="shared" si="254"/>
        <v>45906</v>
      </c>
      <c r="DE151" s="41">
        <f t="shared" si="254"/>
        <v>45907</v>
      </c>
      <c r="DF151" s="41">
        <f t="shared" si="254"/>
        <v>45908</v>
      </c>
      <c r="DG151" s="41">
        <f t="shared" si="254"/>
        <v>45909</v>
      </c>
      <c r="DH151" s="41">
        <f t="shared" si="254"/>
        <v>45910</v>
      </c>
      <c r="DI151" s="41">
        <f t="shared" si="254"/>
        <v>45911</v>
      </c>
      <c r="DJ151" s="41">
        <f t="shared" si="254"/>
        <v>45912</v>
      </c>
      <c r="DK151" s="41">
        <f t="shared" si="254"/>
        <v>45913</v>
      </c>
      <c r="DL151" s="41">
        <f t="shared" si="254"/>
        <v>45914</v>
      </c>
      <c r="DM151" s="41">
        <f t="shared" si="254"/>
        <v>45915</v>
      </c>
      <c r="DN151" s="41">
        <f t="shared" si="254"/>
        <v>45916</v>
      </c>
      <c r="DO151" s="41">
        <f t="shared" si="254"/>
        <v>45917</v>
      </c>
      <c r="DP151" s="41">
        <f t="shared" si="254"/>
        <v>45918</v>
      </c>
      <c r="DQ151" s="41">
        <f t="shared" si="254"/>
        <v>45919</v>
      </c>
      <c r="DR151" s="41">
        <f t="shared" si="254"/>
        <v>45920</v>
      </c>
      <c r="DS151" s="41">
        <f t="shared" si="254"/>
        <v>45921</v>
      </c>
      <c r="DT151" s="41">
        <f t="shared" si="254"/>
        <v>45922</v>
      </c>
      <c r="DU151" s="41">
        <f t="shared" si="254"/>
        <v>45923</v>
      </c>
      <c r="DV151" s="41">
        <f t="shared" si="254"/>
        <v>45924</v>
      </c>
      <c r="DW151" s="41">
        <f t="shared" si="254"/>
        <v>45925</v>
      </c>
      <c r="DX151" s="41">
        <f t="shared" si="254"/>
        <v>45926</v>
      </c>
      <c r="DY151" s="41">
        <f t="shared" si="254"/>
        <v>45927</v>
      </c>
      <c r="DZ151" s="41">
        <f t="shared" si="254"/>
        <v>45928</v>
      </c>
      <c r="EA151" s="41">
        <f t="shared" si="254"/>
        <v>45929</v>
      </c>
      <c r="EB151" s="84">
        <f t="shared" si="254"/>
        <v>45930</v>
      </c>
      <c r="EC151" s="42">
        <f t="shared" si="254"/>
        <v>45931</v>
      </c>
      <c r="ED151" s="42">
        <f t="shared" si="254"/>
        <v>45932</v>
      </c>
      <c r="EE151" s="42">
        <f t="shared" si="254"/>
        <v>45933</v>
      </c>
      <c r="EF151" s="42">
        <f t="shared" si="254"/>
        <v>45934</v>
      </c>
      <c r="EG151" s="42">
        <f t="shared" si="254"/>
        <v>45935</v>
      </c>
      <c r="EH151" s="42">
        <f t="shared" si="254"/>
        <v>45936</v>
      </c>
      <c r="EI151" s="42">
        <f t="shared" si="254"/>
        <v>45937</v>
      </c>
      <c r="EJ151" s="42">
        <f t="shared" si="254"/>
        <v>45938</v>
      </c>
      <c r="EK151" s="151"/>
      <c r="EL151" s="154"/>
      <c r="EN151" s="144"/>
      <c r="EO151" s="37" t="s">
        <v>19</v>
      </c>
      <c r="EP151" s="43">
        <f>IF(IF(MONTH([1]入力表!$E$6)=12,YEAR([1]入力表!$E$6)+1&amp;"01",YEAR([1]入力表!$E$6)&amp;TEXT(MONTH([1]入力表!$E$6)+1,"00"))&gt;YEAR($D150)&amp;TEXT(MONTH($D150),"00"),COUNTIF(CY154:EC154,"○"),"")</f>
        <v>0</v>
      </c>
      <c r="ER151" s="1"/>
      <c r="ES151" s="1"/>
      <c r="ET151" s="1"/>
      <c r="EU151" s="1"/>
      <c r="EV151" s="1"/>
      <c r="EW151" s="1"/>
    </row>
    <row r="152" spans="1:153" ht="19.5" thickBot="1">
      <c r="A152" s="34" t="str">
        <f t="shared" si="250"/>
        <v>対象期間</v>
      </c>
      <c r="C152" s="39" t="s">
        <v>20</v>
      </c>
      <c r="D152" s="46" t="str">
        <f>TEXT(WEEKDAY(+D151),"aaa")</f>
        <v>月</v>
      </c>
      <c r="E152" s="46" t="str">
        <f>TEXT(WEEKDAY(+E151),"aaa")</f>
        <v>火</v>
      </c>
      <c r="F152" s="46" t="str">
        <f t="shared" ref="F152:AE152" si="255">TEXT(WEEKDAY(+F151),"aaa")</f>
        <v>水</v>
      </c>
      <c r="G152" s="47" t="str">
        <f t="shared" si="255"/>
        <v>木</v>
      </c>
      <c r="H152" s="47" t="str">
        <f t="shared" si="255"/>
        <v>金</v>
      </c>
      <c r="I152" s="47" t="str">
        <f t="shared" si="255"/>
        <v>土</v>
      </c>
      <c r="J152" s="47" t="str">
        <f t="shared" si="255"/>
        <v>日</v>
      </c>
      <c r="K152" s="47" t="str">
        <f t="shared" si="255"/>
        <v>月</v>
      </c>
      <c r="L152" s="47" t="str">
        <f t="shared" si="255"/>
        <v>火</v>
      </c>
      <c r="M152" s="47" t="str">
        <f t="shared" si="255"/>
        <v>水</v>
      </c>
      <c r="N152" s="47" t="str">
        <f t="shared" si="255"/>
        <v>木</v>
      </c>
      <c r="O152" s="47" t="str">
        <f t="shared" si="255"/>
        <v>金</v>
      </c>
      <c r="P152" s="47" t="str">
        <f t="shared" si="255"/>
        <v>土</v>
      </c>
      <c r="Q152" s="47" t="str">
        <f t="shared" si="255"/>
        <v>日</v>
      </c>
      <c r="R152" s="47" t="str">
        <f t="shared" si="255"/>
        <v>月</v>
      </c>
      <c r="S152" s="47" t="str">
        <f t="shared" si="255"/>
        <v>火</v>
      </c>
      <c r="T152" s="47" t="str">
        <f t="shared" si="255"/>
        <v>水</v>
      </c>
      <c r="U152" s="47" t="str">
        <f t="shared" si="255"/>
        <v>木</v>
      </c>
      <c r="V152" s="47" t="str">
        <f t="shared" si="255"/>
        <v>金</v>
      </c>
      <c r="W152" s="47" t="str">
        <f t="shared" si="255"/>
        <v>土</v>
      </c>
      <c r="X152" s="47" t="str">
        <f t="shared" si="255"/>
        <v>日</v>
      </c>
      <c r="Y152" s="47" t="str">
        <f t="shared" si="255"/>
        <v>月</v>
      </c>
      <c r="Z152" s="47" t="str">
        <f t="shared" si="255"/>
        <v>火</v>
      </c>
      <c r="AA152" s="47" t="str">
        <f t="shared" si="255"/>
        <v>水</v>
      </c>
      <c r="AB152" s="47" t="str">
        <f t="shared" si="255"/>
        <v>木</v>
      </c>
      <c r="AC152" s="47" t="str">
        <f t="shared" si="255"/>
        <v>金</v>
      </c>
      <c r="AD152" s="47" t="str">
        <f t="shared" si="255"/>
        <v>土</v>
      </c>
      <c r="AE152" s="47" t="str">
        <f t="shared" si="255"/>
        <v>日</v>
      </c>
      <c r="AF152" s="47" t="str">
        <f>IF(AF151="／","／",TEXT(WEEKDAY(+AF151),"aaa"))</f>
        <v>月</v>
      </c>
      <c r="AG152" s="85" t="str">
        <f t="shared" ref="AG152:AO152" si="256">IF(AG151="／","／",TEXT(WEEKDAY(+AG151),"aaa"))</f>
        <v>火</v>
      </c>
      <c r="AH152" s="49" t="str">
        <f t="shared" si="256"/>
        <v>水</v>
      </c>
      <c r="AI152" s="49" t="str">
        <f t="shared" si="256"/>
        <v>木</v>
      </c>
      <c r="AJ152" s="49" t="str">
        <f t="shared" si="256"/>
        <v>金</v>
      </c>
      <c r="AK152" s="49" t="str">
        <f t="shared" si="256"/>
        <v>土</v>
      </c>
      <c r="AL152" s="49" t="str">
        <f t="shared" si="256"/>
        <v>日</v>
      </c>
      <c r="AM152" s="49" t="str">
        <f t="shared" si="256"/>
        <v>月</v>
      </c>
      <c r="AN152" s="49" t="str">
        <f t="shared" si="256"/>
        <v>火</v>
      </c>
      <c r="AO152" s="49" t="str">
        <f t="shared" si="256"/>
        <v>水</v>
      </c>
      <c r="AP152" s="151"/>
      <c r="AQ152" s="154"/>
      <c r="AS152" s="144"/>
      <c r="AT152" s="37" t="s">
        <v>21</v>
      </c>
      <c r="AU152" s="50">
        <f>IFERROR(+AU151/AU150,"")</f>
        <v>0</v>
      </c>
      <c r="AV152" s="51" t="str">
        <f>IF(AU152="","",IF(AU152&gt;=0.285,"4週8休以上",IF(AU152&gt;=0.25,"4週7休以上4週8休未満",IF(AU152&gt;=0.214,"4週6休以上4週7休未満",IF(0.214&gt;AU152,"4週6休未満")))))</f>
        <v>4週6休未満</v>
      </c>
      <c r="AX152" s="1"/>
      <c r="AY152" s="1"/>
      <c r="AZ152" s="1"/>
      <c r="BB152" s="39" t="s">
        <v>20</v>
      </c>
      <c r="BC152" s="46" t="str">
        <f>TEXT(WEEKDAY(+BC151),"aaa")</f>
        <v>月</v>
      </c>
      <c r="BD152" s="46" t="str">
        <f>TEXT(WEEKDAY(+BD151),"aaa")</f>
        <v>火</v>
      </c>
      <c r="BE152" s="46" t="str">
        <f t="shared" ref="BE152:CD152" si="257">TEXT(WEEKDAY(+BE151),"aaa")</f>
        <v>水</v>
      </c>
      <c r="BF152" s="47" t="str">
        <f t="shared" si="257"/>
        <v>木</v>
      </c>
      <c r="BG152" s="47" t="str">
        <f t="shared" si="257"/>
        <v>金</v>
      </c>
      <c r="BH152" s="47" t="str">
        <f t="shared" si="257"/>
        <v>土</v>
      </c>
      <c r="BI152" s="47" t="str">
        <f t="shared" si="257"/>
        <v>日</v>
      </c>
      <c r="BJ152" s="47" t="str">
        <f t="shared" si="257"/>
        <v>月</v>
      </c>
      <c r="BK152" s="47" t="str">
        <f t="shared" si="257"/>
        <v>火</v>
      </c>
      <c r="BL152" s="47" t="str">
        <f t="shared" si="257"/>
        <v>水</v>
      </c>
      <c r="BM152" s="47" t="str">
        <f t="shared" si="257"/>
        <v>木</v>
      </c>
      <c r="BN152" s="47" t="str">
        <f t="shared" si="257"/>
        <v>金</v>
      </c>
      <c r="BO152" s="47" t="str">
        <f t="shared" si="257"/>
        <v>土</v>
      </c>
      <c r="BP152" s="47" t="str">
        <f t="shared" si="257"/>
        <v>日</v>
      </c>
      <c r="BQ152" s="47" t="str">
        <f t="shared" si="257"/>
        <v>月</v>
      </c>
      <c r="BR152" s="47" t="str">
        <f t="shared" si="257"/>
        <v>火</v>
      </c>
      <c r="BS152" s="47" t="str">
        <f t="shared" si="257"/>
        <v>水</v>
      </c>
      <c r="BT152" s="47" t="str">
        <f t="shared" si="257"/>
        <v>木</v>
      </c>
      <c r="BU152" s="47" t="str">
        <f t="shared" si="257"/>
        <v>金</v>
      </c>
      <c r="BV152" s="47" t="str">
        <f t="shared" si="257"/>
        <v>土</v>
      </c>
      <c r="BW152" s="47" t="str">
        <f t="shared" si="257"/>
        <v>日</v>
      </c>
      <c r="BX152" s="47" t="str">
        <f t="shared" si="257"/>
        <v>月</v>
      </c>
      <c r="BY152" s="47" t="str">
        <f t="shared" si="257"/>
        <v>火</v>
      </c>
      <c r="BZ152" s="47" t="str">
        <f t="shared" si="257"/>
        <v>水</v>
      </c>
      <c r="CA152" s="47" t="str">
        <f t="shared" si="257"/>
        <v>木</v>
      </c>
      <c r="CB152" s="47" t="str">
        <f t="shared" si="257"/>
        <v>金</v>
      </c>
      <c r="CC152" s="47" t="str">
        <f t="shared" si="257"/>
        <v>土</v>
      </c>
      <c r="CD152" s="47" t="str">
        <f t="shared" si="257"/>
        <v>日</v>
      </c>
      <c r="CE152" s="47" t="str">
        <f>IF(CE151="／","／",TEXT(WEEKDAY(+CE151),"aaa"))</f>
        <v>月</v>
      </c>
      <c r="CF152" s="85" t="str">
        <f t="shared" ref="CF152:CN152" si="258">IF(CF151="／","／",TEXT(WEEKDAY(+CF151),"aaa"))</f>
        <v>火</v>
      </c>
      <c r="CG152" s="49" t="str">
        <f t="shared" si="258"/>
        <v>水</v>
      </c>
      <c r="CH152" s="49" t="str">
        <f t="shared" si="258"/>
        <v>木</v>
      </c>
      <c r="CI152" s="49" t="str">
        <f t="shared" si="258"/>
        <v>金</v>
      </c>
      <c r="CJ152" s="49" t="str">
        <f t="shared" si="258"/>
        <v>土</v>
      </c>
      <c r="CK152" s="49" t="str">
        <f t="shared" si="258"/>
        <v>日</v>
      </c>
      <c r="CL152" s="49" t="str">
        <f t="shared" si="258"/>
        <v>月</v>
      </c>
      <c r="CM152" s="49" t="str">
        <f t="shared" si="258"/>
        <v>火</v>
      </c>
      <c r="CN152" s="49" t="str">
        <f t="shared" si="258"/>
        <v>水</v>
      </c>
      <c r="CO152" s="151"/>
      <c r="CP152" s="154"/>
      <c r="CR152" s="144"/>
      <c r="CS152" s="37" t="s">
        <v>21</v>
      </c>
      <c r="CT152" s="50">
        <f>IFERROR(+CT151/CT150,"")</f>
        <v>0</v>
      </c>
      <c r="CU152" s="51" t="str">
        <f>IF(CT152="","",IF(CT152&gt;=0.285,"4週8休以上",IF(CT152&gt;=0.25,"4週7休以上4週8休未満",IF(CT152&gt;=0.214,"4週6休以上4週7休未満",IF(0.214&gt;CT152,"4週6休未満")))))</f>
        <v>4週6休未満</v>
      </c>
      <c r="CV152" s="34" t="str">
        <f t="shared" si="251"/>
        <v>対象期間</v>
      </c>
      <c r="CX152" s="39" t="s">
        <v>20</v>
      </c>
      <c r="CY152" s="46" t="str">
        <f>TEXT(WEEKDAY(+CY151),"aaa")</f>
        <v>月</v>
      </c>
      <c r="CZ152" s="46" t="str">
        <f>TEXT(WEEKDAY(+CZ151),"aaa")</f>
        <v>火</v>
      </c>
      <c r="DA152" s="46" t="str">
        <f t="shared" ref="DA152:DZ152" si="259">TEXT(WEEKDAY(+DA151),"aaa")</f>
        <v>水</v>
      </c>
      <c r="DB152" s="47" t="str">
        <f t="shared" si="259"/>
        <v>木</v>
      </c>
      <c r="DC152" s="47" t="str">
        <f t="shared" si="259"/>
        <v>金</v>
      </c>
      <c r="DD152" s="47" t="str">
        <f t="shared" si="259"/>
        <v>土</v>
      </c>
      <c r="DE152" s="47" t="str">
        <f t="shared" si="259"/>
        <v>日</v>
      </c>
      <c r="DF152" s="47" t="str">
        <f t="shared" si="259"/>
        <v>月</v>
      </c>
      <c r="DG152" s="47" t="str">
        <f t="shared" si="259"/>
        <v>火</v>
      </c>
      <c r="DH152" s="47" t="str">
        <f t="shared" si="259"/>
        <v>水</v>
      </c>
      <c r="DI152" s="47" t="str">
        <f t="shared" si="259"/>
        <v>木</v>
      </c>
      <c r="DJ152" s="47" t="str">
        <f t="shared" si="259"/>
        <v>金</v>
      </c>
      <c r="DK152" s="47" t="str">
        <f t="shared" si="259"/>
        <v>土</v>
      </c>
      <c r="DL152" s="47" t="str">
        <f t="shared" si="259"/>
        <v>日</v>
      </c>
      <c r="DM152" s="47" t="str">
        <f t="shared" si="259"/>
        <v>月</v>
      </c>
      <c r="DN152" s="47" t="str">
        <f t="shared" si="259"/>
        <v>火</v>
      </c>
      <c r="DO152" s="47" t="str">
        <f t="shared" si="259"/>
        <v>水</v>
      </c>
      <c r="DP152" s="47" t="str">
        <f t="shared" si="259"/>
        <v>木</v>
      </c>
      <c r="DQ152" s="47" t="str">
        <f t="shared" si="259"/>
        <v>金</v>
      </c>
      <c r="DR152" s="47" t="str">
        <f t="shared" si="259"/>
        <v>土</v>
      </c>
      <c r="DS152" s="47" t="str">
        <f t="shared" si="259"/>
        <v>日</v>
      </c>
      <c r="DT152" s="47" t="str">
        <f t="shared" si="259"/>
        <v>月</v>
      </c>
      <c r="DU152" s="47" t="str">
        <f t="shared" si="259"/>
        <v>火</v>
      </c>
      <c r="DV152" s="47" t="str">
        <f t="shared" si="259"/>
        <v>水</v>
      </c>
      <c r="DW152" s="47" t="str">
        <f t="shared" si="259"/>
        <v>木</v>
      </c>
      <c r="DX152" s="47" t="str">
        <f t="shared" si="259"/>
        <v>金</v>
      </c>
      <c r="DY152" s="47" t="str">
        <f t="shared" si="259"/>
        <v>土</v>
      </c>
      <c r="DZ152" s="47" t="str">
        <f t="shared" si="259"/>
        <v>日</v>
      </c>
      <c r="EA152" s="47" t="str">
        <f>IF(EA151="／","／",TEXT(WEEKDAY(+EA151),"aaa"))</f>
        <v>月</v>
      </c>
      <c r="EB152" s="85" t="str">
        <f t="shared" ref="EB152:EJ152" si="260">IF(EB151="／","／",TEXT(WEEKDAY(+EB151),"aaa"))</f>
        <v>火</v>
      </c>
      <c r="EC152" s="49" t="str">
        <f t="shared" si="260"/>
        <v>水</v>
      </c>
      <c r="ED152" s="49" t="str">
        <f t="shared" si="260"/>
        <v>木</v>
      </c>
      <c r="EE152" s="49" t="str">
        <f t="shared" si="260"/>
        <v>金</v>
      </c>
      <c r="EF152" s="49" t="str">
        <f t="shared" si="260"/>
        <v>土</v>
      </c>
      <c r="EG152" s="49" t="str">
        <f t="shared" si="260"/>
        <v>日</v>
      </c>
      <c r="EH152" s="49" t="str">
        <f t="shared" si="260"/>
        <v>月</v>
      </c>
      <c r="EI152" s="49" t="str">
        <f t="shared" si="260"/>
        <v>火</v>
      </c>
      <c r="EJ152" s="49" t="str">
        <f t="shared" si="260"/>
        <v>水</v>
      </c>
      <c r="EK152" s="151"/>
      <c r="EL152" s="154"/>
      <c r="EN152" s="144"/>
      <c r="EO152" s="37" t="s">
        <v>21</v>
      </c>
      <c r="EP152" s="50">
        <f>IFERROR(+EP151/EP150,"")</f>
        <v>0</v>
      </c>
      <c r="EQ152" s="51" t="str">
        <f>IF(EP152="","",IF(EP152&gt;=0.285,"4週8休以上",IF(EP152&gt;=0.25,"4週7休以上4週8休未満",IF(EP152&gt;=0.214,"4週6休以上4週7休未満",IF(0.214&gt;EP152,"4週6休未満")))))</f>
        <v>4週6休未満</v>
      </c>
      <c r="ER152" s="1"/>
      <c r="ES152" s="1"/>
      <c r="ET152" s="1"/>
      <c r="EU152" s="1"/>
      <c r="EV152" s="1"/>
      <c r="EW152" s="1"/>
    </row>
    <row r="153" spans="1:153" s="53" customFormat="1" ht="60" customHeight="1">
      <c r="A153" s="34" t="str">
        <f t="shared" si="250"/>
        <v>対象期間</v>
      </c>
      <c r="C153" s="54" t="s">
        <v>22</v>
      </c>
      <c r="D153" s="56"/>
      <c r="E153" s="56"/>
      <c r="F153" s="56"/>
      <c r="G153" s="56"/>
      <c r="H153" s="56"/>
      <c r="I153" s="56"/>
      <c r="J153" s="56"/>
      <c r="K153" s="56"/>
      <c r="L153" s="57"/>
      <c r="M153" s="56"/>
      <c r="N153" s="56"/>
      <c r="O153" s="58"/>
      <c r="P153" s="56"/>
      <c r="Q153" s="56"/>
      <c r="R153" s="56"/>
      <c r="S153" s="56"/>
      <c r="T153" s="56"/>
      <c r="U153" s="56"/>
      <c r="V153" s="56"/>
      <c r="W153" s="56"/>
      <c r="X153" s="56"/>
      <c r="Y153" s="56"/>
      <c r="Z153" s="56"/>
      <c r="AA153" s="56"/>
      <c r="AB153" s="56"/>
      <c r="AC153" s="56"/>
      <c r="AD153" s="58"/>
      <c r="AE153" s="56"/>
      <c r="AF153" s="56"/>
      <c r="AG153" s="86"/>
      <c r="AH153" s="59"/>
      <c r="AI153" s="60"/>
      <c r="AJ153" s="60"/>
      <c r="AK153" s="60"/>
      <c r="AL153" s="60"/>
      <c r="AM153" s="60"/>
      <c r="AN153" s="60"/>
      <c r="AO153" s="60"/>
      <c r="AP153" s="152"/>
      <c r="AQ153" s="155"/>
      <c r="AS153" s="141" t="s">
        <v>23</v>
      </c>
      <c r="AT153" s="87" t="s">
        <v>17</v>
      </c>
      <c r="AU153" s="62">
        <f>IF(IF(MONTH([1]入力表!$E$6)=12,YEAR([1]入力表!$E$6)+1&amp;"01",YEAR([1]入力表!$E$6)&amp;TEXT(MONTH([1]入力表!$E$6)+1,"00"))&gt;YEAR($D150)&amp;TEXT(MONTH($D150),"00"),COUNTIF(D155:AH155,"")+COUNTIF(D155:AH155,"●"),"")</f>
        <v>31</v>
      </c>
      <c r="AV153" s="63"/>
      <c r="AX153" s="64"/>
      <c r="AY153" s="64"/>
      <c r="AZ153" s="64"/>
      <c r="BB153" s="54" t="s">
        <v>22</v>
      </c>
      <c r="BC153" s="56"/>
      <c r="BD153" s="56"/>
      <c r="BE153" s="56"/>
      <c r="BF153" s="56"/>
      <c r="BG153" s="56"/>
      <c r="BH153" s="56"/>
      <c r="BI153" s="56"/>
      <c r="BJ153" s="56"/>
      <c r="BK153" s="57"/>
      <c r="BL153" s="56"/>
      <c r="BM153" s="56"/>
      <c r="BN153" s="58"/>
      <c r="BO153" s="56"/>
      <c r="BP153" s="56"/>
      <c r="BQ153" s="56"/>
      <c r="BR153" s="56"/>
      <c r="BS153" s="56"/>
      <c r="BT153" s="56"/>
      <c r="BU153" s="56"/>
      <c r="BV153" s="56"/>
      <c r="BW153" s="56"/>
      <c r="BX153" s="56"/>
      <c r="BY153" s="56"/>
      <c r="BZ153" s="56"/>
      <c r="CA153" s="56"/>
      <c r="CB153" s="56"/>
      <c r="CC153" s="58"/>
      <c r="CD153" s="56"/>
      <c r="CE153" s="56"/>
      <c r="CF153" s="86"/>
      <c r="CG153" s="59"/>
      <c r="CH153" s="60"/>
      <c r="CI153" s="60"/>
      <c r="CJ153" s="60"/>
      <c r="CK153" s="60"/>
      <c r="CL153" s="60"/>
      <c r="CM153" s="60"/>
      <c r="CN153" s="60"/>
      <c r="CO153" s="152"/>
      <c r="CP153" s="155"/>
      <c r="CR153" s="141" t="s">
        <v>23</v>
      </c>
      <c r="CS153" s="87" t="s">
        <v>17</v>
      </c>
      <c r="CT153" s="62">
        <f>IF(IF(MONTH([1]入力表!$E$6)=12,YEAR([1]入力表!$E$6)+1&amp;"01",YEAR([1]入力表!$E$6)&amp;TEXT(MONTH([1]入力表!$E$6)+1,"00"))&gt;YEAR($D150)&amp;TEXT(MONTH($D150),"00"),COUNTIF(BC155:CG155,"")+COUNTIF(BC155:CG155,"●"),"")</f>
        <v>31</v>
      </c>
      <c r="CU153" s="63"/>
      <c r="CV153" s="34" t="str">
        <f t="shared" si="251"/>
        <v>対象期間</v>
      </c>
      <c r="CX153" s="54" t="s">
        <v>22</v>
      </c>
      <c r="CY153" s="56"/>
      <c r="CZ153" s="56"/>
      <c r="DA153" s="56"/>
      <c r="DB153" s="56"/>
      <c r="DC153" s="56"/>
      <c r="DD153" s="56"/>
      <c r="DE153" s="56"/>
      <c r="DF153" s="56"/>
      <c r="DG153" s="57"/>
      <c r="DH153" s="56"/>
      <c r="DI153" s="56"/>
      <c r="DJ153" s="58"/>
      <c r="DK153" s="56"/>
      <c r="DL153" s="56"/>
      <c r="DM153" s="56"/>
      <c r="DN153" s="56"/>
      <c r="DO153" s="56"/>
      <c r="DP153" s="56"/>
      <c r="DQ153" s="56"/>
      <c r="DR153" s="56"/>
      <c r="DS153" s="56"/>
      <c r="DT153" s="56"/>
      <c r="DU153" s="56"/>
      <c r="DV153" s="56"/>
      <c r="DW153" s="56"/>
      <c r="DX153" s="56"/>
      <c r="DY153" s="58"/>
      <c r="DZ153" s="56"/>
      <c r="EA153" s="56"/>
      <c r="EB153" s="86"/>
      <c r="EC153" s="59"/>
      <c r="ED153" s="60"/>
      <c r="EE153" s="60"/>
      <c r="EF153" s="60"/>
      <c r="EG153" s="60"/>
      <c r="EH153" s="60"/>
      <c r="EI153" s="60"/>
      <c r="EJ153" s="60"/>
      <c r="EK153" s="152"/>
      <c r="EL153" s="155"/>
      <c r="EN153" s="141" t="s">
        <v>23</v>
      </c>
      <c r="EO153" s="87" t="s">
        <v>17</v>
      </c>
      <c r="EP153" s="62">
        <f>IF(IF(MONTH([1]入力表!$E$6)=12,YEAR([1]入力表!$E$6)+1&amp;"01",YEAR([1]入力表!$E$6)&amp;TEXT(MONTH([1]入力表!$E$6)+1,"00"))&gt;YEAR($D150)&amp;TEXT(MONTH($D150),"00"),COUNTIF(CY155:EC155,"")+COUNTIF(CY155:EC155,"●"),"")</f>
        <v>31</v>
      </c>
      <c r="EQ153" s="63"/>
      <c r="ER153" s="64"/>
      <c r="ES153" s="64"/>
      <c r="ET153" s="64"/>
      <c r="EU153" s="64"/>
      <c r="EV153" s="64"/>
      <c r="EW153" s="64"/>
    </row>
    <row r="154" spans="1:153" s="28" customFormat="1" ht="19.5" thickBot="1">
      <c r="A154" s="34" t="str">
        <f t="shared" si="250"/>
        <v>対象期間</v>
      </c>
      <c r="C154" s="39" t="s">
        <v>16</v>
      </c>
      <c r="D154" s="47"/>
      <c r="E154" s="47"/>
      <c r="F154" s="47"/>
      <c r="G154" s="47"/>
      <c r="H154" s="47"/>
      <c r="I154" s="47"/>
      <c r="J154" s="47"/>
      <c r="K154" s="47"/>
      <c r="L154" s="47"/>
      <c r="M154" s="47"/>
      <c r="N154" s="47"/>
      <c r="O154" s="47"/>
      <c r="P154" s="47"/>
      <c r="Q154" s="47"/>
      <c r="R154" s="47"/>
      <c r="S154" s="47"/>
      <c r="T154" s="47"/>
      <c r="U154" s="47"/>
      <c r="V154" s="47"/>
      <c r="W154" s="47"/>
      <c r="X154" s="47"/>
      <c r="Y154" s="47"/>
      <c r="Z154" s="47"/>
      <c r="AA154" s="47"/>
      <c r="AB154" s="47"/>
      <c r="AC154" s="47"/>
      <c r="AD154" s="47"/>
      <c r="AE154" s="47"/>
      <c r="AF154" s="47"/>
      <c r="AG154" s="85"/>
      <c r="AH154" s="48"/>
      <c r="AI154" s="49"/>
      <c r="AJ154" s="49"/>
      <c r="AK154" s="49"/>
      <c r="AL154" s="49"/>
      <c r="AM154" s="49"/>
      <c r="AN154" s="49"/>
      <c r="AO154" s="49"/>
      <c r="AP154" s="69">
        <f>COUNTIF(D154:AG154,"○")</f>
        <v>0</v>
      </c>
      <c r="AQ154" s="66">
        <f>+AP154+AQ146</f>
        <v>0</v>
      </c>
      <c r="AS154" s="142"/>
      <c r="AT154" s="37" t="s">
        <v>19</v>
      </c>
      <c r="AU154" s="43">
        <f>IF(IF(MONTH([1]入力表!$E$6)=12,YEAR([1]入力表!$E$6)+1&amp;"01",YEAR([1]入力表!$E$6)&amp;TEXT(MONTH([1]入力表!$E$6)+1,"00"))&gt;YEAR($D150)&amp;TEXT(MONTH($D150),"00"),COUNTIF(D155:AH155,"●"),"")</f>
        <v>0</v>
      </c>
      <c r="AX154" s="68"/>
      <c r="AY154" s="68"/>
      <c r="AZ154" s="68"/>
      <c r="BB154" s="39" t="s">
        <v>16</v>
      </c>
      <c r="BC154" s="47"/>
      <c r="BD154" s="47"/>
      <c r="BE154" s="47"/>
      <c r="BF154" s="47"/>
      <c r="BG154" s="47"/>
      <c r="BH154" s="47"/>
      <c r="BI154" s="47"/>
      <c r="BJ154" s="47"/>
      <c r="BK154" s="47"/>
      <c r="BL154" s="47"/>
      <c r="BM154" s="47"/>
      <c r="BN154" s="47"/>
      <c r="BO154" s="47"/>
      <c r="BP154" s="47"/>
      <c r="BQ154" s="47"/>
      <c r="BR154" s="47"/>
      <c r="BS154" s="47"/>
      <c r="BT154" s="47"/>
      <c r="BU154" s="47"/>
      <c r="BV154" s="47"/>
      <c r="BW154" s="47"/>
      <c r="BX154" s="47"/>
      <c r="BY154" s="47"/>
      <c r="BZ154" s="47"/>
      <c r="CA154" s="47"/>
      <c r="CB154" s="47"/>
      <c r="CC154" s="47"/>
      <c r="CD154" s="47"/>
      <c r="CE154" s="47"/>
      <c r="CF154" s="85"/>
      <c r="CG154" s="48"/>
      <c r="CH154" s="49"/>
      <c r="CI154" s="49"/>
      <c r="CJ154" s="49"/>
      <c r="CK154" s="49"/>
      <c r="CL154" s="49"/>
      <c r="CM154" s="49"/>
      <c r="CN154" s="49"/>
      <c r="CO154" s="69">
        <f>COUNTIF(BC154:CF154,"○")</f>
        <v>0</v>
      </c>
      <c r="CP154" s="66">
        <f>+CO154+CP146</f>
        <v>0</v>
      </c>
      <c r="CR154" s="142"/>
      <c r="CS154" s="37" t="s">
        <v>19</v>
      </c>
      <c r="CT154" s="43">
        <f>IF(IF(MONTH([1]入力表!$E$6)=12,YEAR([1]入力表!$E$6)+1&amp;"01",YEAR([1]入力表!$E$6)&amp;TEXT(MONTH([1]入力表!$E$6)+1,"00"))&gt;YEAR($D150)&amp;TEXT(MONTH($D150),"00"),COUNTIF(BC155:CG155,"●"),"")</f>
        <v>0</v>
      </c>
      <c r="CV154" s="34" t="str">
        <f t="shared" si="251"/>
        <v>対象期間</v>
      </c>
      <c r="CX154" s="39" t="s">
        <v>16</v>
      </c>
      <c r="CY154" s="47"/>
      <c r="CZ154" s="47"/>
      <c r="DA154" s="47"/>
      <c r="DB154" s="47"/>
      <c r="DC154" s="47"/>
      <c r="DD154" s="47"/>
      <c r="DE154" s="47"/>
      <c r="DF154" s="47"/>
      <c r="DG154" s="47"/>
      <c r="DH154" s="47"/>
      <c r="DI154" s="47"/>
      <c r="DJ154" s="47"/>
      <c r="DK154" s="47"/>
      <c r="DL154" s="47"/>
      <c r="DM154" s="47"/>
      <c r="DN154" s="47"/>
      <c r="DO154" s="47"/>
      <c r="DP154" s="47"/>
      <c r="DQ154" s="47"/>
      <c r="DR154" s="47"/>
      <c r="DS154" s="47"/>
      <c r="DT154" s="47"/>
      <c r="DU154" s="47"/>
      <c r="DV154" s="47"/>
      <c r="DW154" s="47"/>
      <c r="DX154" s="47"/>
      <c r="DY154" s="47"/>
      <c r="DZ154" s="47"/>
      <c r="EA154" s="47"/>
      <c r="EB154" s="85"/>
      <c r="EC154" s="48"/>
      <c r="ED154" s="49"/>
      <c r="EE154" s="49"/>
      <c r="EF154" s="49"/>
      <c r="EG154" s="49"/>
      <c r="EH154" s="49"/>
      <c r="EI154" s="49"/>
      <c r="EJ154" s="49"/>
      <c r="EK154" s="69">
        <f>COUNTIF(CY154:EB154,"○")</f>
        <v>0</v>
      </c>
      <c r="EL154" s="66">
        <f>+EK154+EL146</f>
        <v>0</v>
      </c>
      <c r="EN154" s="142"/>
      <c r="EO154" s="37" t="s">
        <v>19</v>
      </c>
      <c r="EP154" s="43">
        <f>IF(IF(MONTH([1]入力表!$E$6)=12,YEAR([1]入力表!$E$6)+1&amp;"01",YEAR([1]入力表!$E$6)&amp;TEXT(MONTH([1]入力表!$E$6)+1,"00"))&gt;YEAR($D150)&amp;TEXT(MONTH($D150),"00"),COUNTIF(CY155:EC155,"●"),"")</f>
        <v>0</v>
      </c>
      <c r="ER154" s="68"/>
      <c r="ES154" s="68"/>
      <c r="ET154" s="68"/>
      <c r="EU154" s="68"/>
      <c r="EV154" s="68"/>
      <c r="EW154" s="68"/>
    </row>
    <row r="155" spans="1:153" s="28" customFormat="1" ht="19.5" thickBot="1">
      <c r="A155" s="34" t="str">
        <f t="shared" si="250"/>
        <v>対象期間</v>
      </c>
      <c r="C155" s="70" t="s">
        <v>23</v>
      </c>
      <c r="D155" s="71"/>
      <c r="E155" s="71"/>
      <c r="F155" s="71"/>
      <c r="G155" s="71"/>
      <c r="H155" s="71"/>
      <c r="I155" s="71"/>
      <c r="J155" s="71"/>
      <c r="K155" s="71"/>
      <c r="L155" s="71"/>
      <c r="M155" s="71"/>
      <c r="N155" s="71"/>
      <c r="O155" s="71"/>
      <c r="P155" s="71"/>
      <c r="Q155" s="71"/>
      <c r="R155" s="71"/>
      <c r="S155" s="71"/>
      <c r="T155" s="71"/>
      <c r="U155" s="71"/>
      <c r="V155" s="71"/>
      <c r="W155" s="71"/>
      <c r="X155" s="71"/>
      <c r="Y155" s="71"/>
      <c r="Z155" s="71"/>
      <c r="AA155" s="71"/>
      <c r="AB155" s="71"/>
      <c r="AC155" s="71"/>
      <c r="AD155" s="71"/>
      <c r="AE155" s="71"/>
      <c r="AF155" s="71"/>
      <c r="AG155" s="93"/>
      <c r="AH155" s="72"/>
      <c r="AI155" s="73"/>
      <c r="AJ155" s="73"/>
      <c r="AK155" s="73"/>
      <c r="AL155" s="73"/>
      <c r="AM155" s="73"/>
      <c r="AN155" s="73"/>
      <c r="AO155" s="73"/>
      <c r="AP155" s="76">
        <f>COUNTIF(D155:AG155,"●")</f>
        <v>0</v>
      </c>
      <c r="AQ155" s="75">
        <f>+AP155+AQ147</f>
        <v>0</v>
      </c>
      <c r="AS155" s="142"/>
      <c r="AT155" s="37" t="s">
        <v>21</v>
      </c>
      <c r="AU155" s="50">
        <f>IFERROR(+AU154/AU153,"")</f>
        <v>0</v>
      </c>
      <c r="AV155" s="51" t="str">
        <f>IF(AU155="","",IF(AU155&gt;=0.285,"4週8休以上",IF(AU155&gt;=0.25,"4週7休以上4週8休未満",IF(AU155&gt;=0.214,"4週6休以上4週7休未満",IF(0.214&gt;AU155,"4週6休未満")))))</f>
        <v>4週6休未満</v>
      </c>
      <c r="AX155" s="68"/>
      <c r="AY155" s="68"/>
      <c r="AZ155" s="68"/>
      <c r="BB155" s="70" t="s">
        <v>23</v>
      </c>
      <c r="BC155" s="71"/>
      <c r="BD155" s="71"/>
      <c r="BE155" s="71"/>
      <c r="BF155" s="71"/>
      <c r="BG155" s="71"/>
      <c r="BH155" s="71"/>
      <c r="BI155" s="71"/>
      <c r="BJ155" s="71"/>
      <c r="BK155" s="71"/>
      <c r="BL155" s="71"/>
      <c r="BM155" s="71"/>
      <c r="BN155" s="71"/>
      <c r="BO155" s="71"/>
      <c r="BP155" s="71"/>
      <c r="BQ155" s="71"/>
      <c r="BR155" s="71"/>
      <c r="BS155" s="71"/>
      <c r="BT155" s="71"/>
      <c r="BU155" s="71"/>
      <c r="BV155" s="71"/>
      <c r="BW155" s="71"/>
      <c r="BX155" s="71"/>
      <c r="BY155" s="71"/>
      <c r="BZ155" s="71"/>
      <c r="CA155" s="71"/>
      <c r="CB155" s="71"/>
      <c r="CC155" s="71"/>
      <c r="CD155" s="71"/>
      <c r="CE155" s="71"/>
      <c r="CF155" s="93"/>
      <c r="CG155" s="72"/>
      <c r="CH155" s="73"/>
      <c r="CI155" s="73"/>
      <c r="CJ155" s="73"/>
      <c r="CK155" s="73"/>
      <c r="CL155" s="73"/>
      <c r="CM155" s="73"/>
      <c r="CN155" s="73"/>
      <c r="CO155" s="76">
        <f>COUNTIF(BC155:CF155,"●")</f>
        <v>0</v>
      </c>
      <c r="CP155" s="75">
        <f>+CO155+CP147</f>
        <v>0</v>
      </c>
      <c r="CR155" s="142"/>
      <c r="CS155" s="37" t="s">
        <v>21</v>
      </c>
      <c r="CT155" s="50">
        <f>IFERROR(+CT154/CT153,"")</f>
        <v>0</v>
      </c>
      <c r="CU155" s="51" t="str">
        <f>IF(CT155="","",IF(CT155&gt;=0.285,"4週8休以上",IF(CT155&gt;=0.25,"4週7休以上4週8休未満",IF(CT155&gt;=0.214,"4週6休以上4週7休未満",IF(0.214&gt;CT155,"4週6休未満")))))</f>
        <v>4週6休未満</v>
      </c>
      <c r="CV155" s="34" t="str">
        <f t="shared" si="251"/>
        <v>対象期間</v>
      </c>
      <c r="CX155" s="70" t="s">
        <v>23</v>
      </c>
      <c r="CY155" s="71"/>
      <c r="CZ155" s="71"/>
      <c r="DA155" s="71"/>
      <c r="DB155" s="71"/>
      <c r="DC155" s="71"/>
      <c r="DD155" s="71"/>
      <c r="DE155" s="71"/>
      <c r="DF155" s="71"/>
      <c r="DG155" s="71"/>
      <c r="DH155" s="71"/>
      <c r="DI155" s="71"/>
      <c r="DJ155" s="71"/>
      <c r="DK155" s="71"/>
      <c r="DL155" s="71"/>
      <c r="DM155" s="71"/>
      <c r="DN155" s="71"/>
      <c r="DO155" s="71"/>
      <c r="DP155" s="71"/>
      <c r="DQ155" s="71"/>
      <c r="DR155" s="71"/>
      <c r="DS155" s="71"/>
      <c r="DT155" s="71"/>
      <c r="DU155" s="71"/>
      <c r="DV155" s="71"/>
      <c r="DW155" s="71"/>
      <c r="DX155" s="71"/>
      <c r="DY155" s="71"/>
      <c r="DZ155" s="71"/>
      <c r="EA155" s="71"/>
      <c r="EB155" s="93"/>
      <c r="EC155" s="72"/>
      <c r="ED155" s="73"/>
      <c r="EE155" s="73"/>
      <c r="EF155" s="73"/>
      <c r="EG155" s="73"/>
      <c r="EH155" s="73"/>
      <c r="EI155" s="73"/>
      <c r="EJ155" s="73"/>
      <c r="EK155" s="76">
        <f>COUNTIF(CY155:EB155,"●")</f>
        <v>0</v>
      </c>
      <c r="EL155" s="75">
        <f>+EK155+EL147</f>
        <v>0</v>
      </c>
      <c r="EN155" s="142"/>
      <c r="EO155" s="37" t="s">
        <v>21</v>
      </c>
      <c r="EP155" s="50">
        <f>IFERROR(+EP154/EP153,"")</f>
        <v>0</v>
      </c>
      <c r="EQ155" s="51" t="str">
        <f>IF(EP155="","",IF(EP155&gt;=0.285,"4週8休以上",IF(EP155&gt;=0.25,"4週7休以上4週8休未満",IF(EP155&gt;=0.214,"4週6休以上4週7休未満",IF(0.214&gt;EP155,"4週6休未満")))))</f>
        <v>4週6休未満</v>
      </c>
      <c r="ER155" s="68"/>
      <c r="ES155" s="68"/>
      <c r="ET155" s="68"/>
      <c r="EU155" s="68"/>
      <c r="EV155" s="68"/>
      <c r="EW155" s="68"/>
    </row>
    <row r="156" spans="1:153" s="28" customFormat="1" ht="19.5" thickBot="1">
      <c r="A156" s="34"/>
      <c r="C156" s="77" t="s">
        <v>25</v>
      </c>
      <c r="D156" s="137" t="str">
        <f>IF(COUNTIF(D155:J155,"")&gt;=7,"",IF(COUNTIF(D155:J155,"●")&gt;=2,"OK","OUT"))</f>
        <v/>
      </c>
      <c r="E156" s="138"/>
      <c r="F156" s="138"/>
      <c r="G156" s="138"/>
      <c r="H156" s="138"/>
      <c r="I156" s="138"/>
      <c r="J156" s="139"/>
      <c r="K156" s="137" t="str">
        <f t="shared" ref="K156" si="261">IF(COUNTIF(K155:Q155,"")&gt;=7,"",IF(COUNTIF(K155:Q155,"●")&gt;=2,"OK","OUT"))</f>
        <v/>
      </c>
      <c r="L156" s="138"/>
      <c r="M156" s="138"/>
      <c r="N156" s="138"/>
      <c r="O156" s="138"/>
      <c r="P156" s="138"/>
      <c r="Q156" s="139"/>
      <c r="R156" s="137" t="str">
        <f>IF(COUNTIF(R155:X155,"")&gt;=7,"",IF(COUNTIF(R155:X155,"●")&gt;=2,"OK","OUT"))</f>
        <v/>
      </c>
      <c r="S156" s="138"/>
      <c r="T156" s="138"/>
      <c r="U156" s="138"/>
      <c r="V156" s="138"/>
      <c r="W156" s="138"/>
      <c r="X156" s="139"/>
      <c r="Y156" s="137" t="str">
        <f t="shared" ref="Y156" si="262">IF(COUNTIF(Y155:AE155,"")&gt;=7,"",IF(COUNTIF(Y155:AE155,"●")&gt;=2,"OK","OUT"))</f>
        <v/>
      </c>
      <c r="Z156" s="138"/>
      <c r="AA156" s="138"/>
      <c r="AB156" s="138"/>
      <c r="AC156" s="138"/>
      <c r="AD156" s="138"/>
      <c r="AE156" s="139"/>
      <c r="AF156" s="137" t="str">
        <f>IF(COUNTIF(AF155:AL155,"")&gt;=7,"",IF(COUNTIF(AF155:AL155,"●")&gt;=2,"OK","OUT"))</f>
        <v/>
      </c>
      <c r="AG156" s="138"/>
      <c r="AH156" s="138"/>
      <c r="AI156" s="138"/>
      <c r="AJ156" s="138"/>
      <c r="AK156" s="138"/>
      <c r="AL156" s="139"/>
      <c r="AM156" s="137"/>
      <c r="AN156" s="138"/>
      <c r="AO156" s="138"/>
      <c r="AP156" s="83"/>
      <c r="AQ156" s="79"/>
      <c r="AS156" s="143"/>
      <c r="AT156" s="80" t="s">
        <v>26</v>
      </c>
      <c r="AU156" s="81" t="str">
        <f>IF(COUNTIF(D156:AO156,"OUT")&gt;=1,"OUT","OK")</f>
        <v>OK</v>
      </c>
      <c r="AV156" s="82"/>
      <c r="AX156" s="68"/>
      <c r="AY156" s="68"/>
      <c r="AZ156" s="68"/>
      <c r="BB156" s="77" t="s">
        <v>25</v>
      </c>
      <c r="BC156" s="137" t="str">
        <f>IF(COUNTIF(BC155:BI155,"")&gt;=7,"",IF(COUNTIF(BC155:BI155,"●")&gt;=2,"OK","OUT"))</f>
        <v/>
      </c>
      <c r="BD156" s="138"/>
      <c r="BE156" s="138"/>
      <c r="BF156" s="138"/>
      <c r="BG156" s="138"/>
      <c r="BH156" s="138"/>
      <c r="BI156" s="139"/>
      <c r="BJ156" s="137" t="str">
        <f t="shared" ref="BJ156" si="263">IF(COUNTIF(BJ155:BP155,"")&gt;=7,"",IF(COUNTIF(BJ155:BP155,"●")&gt;=2,"OK","OUT"))</f>
        <v/>
      </c>
      <c r="BK156" s="138"/>
      <c r="BL156" s="138"/>
      <c r="BM156" s="138"/>
      <c r="BN156" s="138"/>
      <c r="BO156" s="138"/>
      <c r="BP156" s="139"/>
      <c r="BQ156" s="137" t="str">
        <f>IF(COUNTIF(BQ155:BW155,"")&gt;=7,"",IF(COUNTIF(BQ155:BW155,"●")&gt;=2,"OK","OUT"))</f>
        <v/>
      </c>
      <c r="BR156" s="138"/>
      <c r="BS156" s="138"/>
      <c r="BT156" s="138"/>
      <c r="BU156" s="138"/>
      <c r="BV156" s="138"/>
      <c r="BW156" s="139"/>
      <c r="BX156" s="137" t="str">
        <f t="shared" ref="BX156" si="264">IF(COUNTIF(BX155:CD155,"")&gt;=7,"",IF(COUNTIF(BX155:CD155,"●")&gt;=2,"OK","OUT"))</f>
        <v/>
      </c>
      <c r="BY156" s="138"/>
      <c r="BZ156" s="138"/>
      <c r="CA156" s="138"/>
      <c r="CB156" s="138"/>
      <c r="CC156" s="138"/>
      <c r="CD156" s="139"/>
      <c r="CE156" s="137" t="str">
        <f>IF(COUNTIF(CE155:CK155,"")&gt;=7,"",IF(COUNTIF(CE155:CK155,"●")&gt;=2,"OK","OUT"))</f>
        <v/>
      </c>
      <c r="CF156" s="138"/>
      <c r="CG156" s="138"/>
      <c r="CH156" s="138"/>
      <c r="CI156" s="138"/>
      <c r="CJ156" s="138"/>
      <c r="CK156" s="139"/>
      <c r="CL156" s="137"/>
      <c r="CM156" s="138"/>
      <c r="CN156" s="138"/>
      <c r="CO156" s="83"/>
      <c r="CP156" s="79"/>
      <c r="CR156" s="143"/>
      <c r="CS156" s="80" t="s">
        <v>26</v>
      </c>
      <c r="CT156" s="81" t="str">
        <f>IF(COUNTIF(BC156:CN156,"OUT")&gt;=1,"OUT","OK")</f>
        <v>OK</v>
      </c>
      <c r="CU156" s="82"/>
      <c r="CV156" s="34"/>
      <c r="CX156" s="77" t="s">
        <v>25</v>
      </c>
      <c r="CY156" s="137" t="str">
        <f>IF(COUNTIF(CY155:DE155,"")&gt;=7,"",IF(COUNTIF(CY155:DE155,"●")&gt;=2,"OK","OUT"))</f>
        <v/>
      </c>
      <c r="CZ156" s="138"/>
      <c r="DA156" s="138"/>
      <c r="DB156" s="138"/>
      <c r="DC156" s="138"/>
      <c r="DD156" s="138"/>
      <c r="DE156" s="139"/>
      <c r="DF156" s="137" t="str">
        <f t="shared" ref="DF156" si="265">IF(COUNTIF(DF155:DL155,"")&gt;=7,"",IF(COUNTIF(DF155:DL155,"●")&gt;=2,"OK","OUT"))</f>
        <v/>
      </c>
      <c r="DG156" s="138"/>
      <c r="DH156" s="138"/>
      <c r="DI156" s="138"/>
      <c r="DJ156" s="138"/>
      <c r="DK156" s="138"/>
      <c r="DL156" s="139"/>
      <c r="DM156" s="137" t="str">
        <f>IF(COUNTIF(DM155:DS155,"")&gt;=7,"",IF(COUNTIF(DM155:DS155,"●")&gt;=2,"OK","OUT"))</f>
        <v/>
      </c>
      <c r="DN156" s="138"/>
      <c r="DO156" s="138"/>
      <c r="DP156" s="138"/>
      <c r="DQ156" s="138"/>
      <c r="DR156" s="138"/>
      <c r="DS156" s="139"/>
      <c r="DT156" s="137" t="str">
        <f t="shared" ref="DT156" si="266">IF(COUNTIF(DT155:DZ155,"")&gt;=7,"",IF(COUNTIF(DT155:DZ155,"●")&gt;=2,"OK","OUT"))</f>
        <v/>
      </c>
      <c r="DU156" s="138"/>
      <c r="DV156" s="138"/>
      <c r="DW156" s="138"/>
      <c r="DX156" s="138"/>
      <c r="DY156" s="138"/>
      <c r="DZ156" s="139"/>
      <c r="EA156" s="137" t="str">
        <f>IF(COUNTIF(EA155:EG155,"")&gt;=7,"",IF(COUNTIF(EA155:EG155,"●")&gt;=2,"OK","OUT"))</f>
        <v/>
      </c>
      <c r="EB156" s="138"/>
      <c r="EC156" s="138"/>
      <c r="ED156" s="138"/>
      <c r="EE156" s="138"/>
      <c r="EF156" s="138"/>
      <c r="EG156" s="139"/>
      <c r="EH156" s="137"/>
      <c r="EI156" s="138"/>
      <c r="EJ156" s="138"/>
      <c r="EK156" s="83"/>
      <c r="EL156" s="79"/>
      <c r="EN156" s="143"/>
      <c r="EO156" s="80" t="s">
        <v>26</v>
      </c>
      <c r="EP156" s="81" t="str">
        <f>IF(COUNTIF(CY156:EJ156,"OUT")&gt;=1,"OUT","OK")</f>
        <v>OK</v>
      </c>
      <c r="EQ156" s="82"/>
      <c r="ER156" s="68"/>
      <c r="ES156" s="68"/>
      <c r="ET156" s="68"/>
      <c r="EU156" s="68"/>
      <c r="EV156" s="68"/>
      <c r="EW156" s="68"/>
    </row>
    <row r="157" spans="1:153" ht="19.5" thickBot="1">
      <c r="A157" s="34" t="str">
        <f t="shared" si="250"/>
        <v>対象期間</v>
      </c>
      <c r="AX157" s="1"/>
      <c r="AY157" s="1"/>
      <c r="AZ157" s="1"/>
      <c r="CV157" s="34" t="str">
        <f t="shared" si="251"/>
        <v>対象期間</v>
      </c>
      <c r="ER157" s="1"/>
      <c r="ES157" s="1"/>
      <c r="ET157" s="1"/>
      <c r="EU157" s="1"/>
      <c r="EV157" s="1"/>
      <c r="EW157" s="1"/>
    </row>
    <row r="158" spans="1:153" ht="13.5" customHeight="1">
      <c r="A158" s="34" t="str">
        <f t="shared" ref="A158:A165" si="267">IF($AU$158="","","対象期間")</f>
        <v>対象期間</v>
      </c>
      <c r="C158" s="36" t="s">
        <v>13</v>
      </c>
      <c r="D158" s="145">
        <f>D150+MONTH(1)</f>
        <v>10</v>
      </c>
      <c r="E158" s="146"/>
      <c r="F158" s="146"/>
      <c r="G158" s="146"/>
      <c r="H158" s="146"/>
      <c r="I158" s="146"/>
      <c r="J158" s="146"/>
      <c r="K158" s="146"/>
      <c r="L158" s="146"/>
      <c r="M158" s="146"/>
      <c r="N158" s="146"/>
      <c r="O158" s="146"/>
      <c r="P158" s="146"/>
      <c r="Q158" s="146"/>
      <c r="R158" s="146"/>
      <c r="S158" s="146"/>
      <c r="T158" s="146"/>
      <c r="U158" s="146"/>
      <c r="V158" s="146"/>
      <c r="W158" s="146"/>
      <c r="X158" s="146"/>
      <c r="Y158" s="146"/>
      <c r="Z158" s="146"/>
      <c r="AA158" s="146"/>
      <c r="AB158" s="146"/>
      <c r="AC158" s="146"/>
      <c r="AD158" s="146"/>
      <c r="AE158" s="146"/>
      <c r="AF158" s="146"/>
      <c r="AG158" s="146"/>
      <c r="AH158" s="146"/>
      <c r="AI158" s="147">
        <f>D158+1</f>
        <v>11</v>
      </c>
      <c r="AJ158" s="148"/>
      <c r="AK158" s="148"/>
      <c r="AL158" s="148"/>
      <c r="AM158" s="148"/>
      <c r="AN158" s="148"/>
      <c r="AO158" s="149"/>
      <c r="AP158" s="150" t="s">
        <v>14</v>
      </c>
      <c r="AQ158" s="153" t="s">
        <v>15</v>
      </c>
      <c r="AS158" s="144" t="s">
        <v>16</v>
      </c>
      <c r="AT158" s="37" t="s">
        <v>17</v>
      </c>
      <c r="AU158" s="38">
        <f>IF(IF(MONTH([1]入力表!$E$6)=12,YEAR([1]入力表!$E$6)+1&amp;"01",YEAR([1]入力表!$E$6)&amp;TEXT(MONTH([1]入力表!$E$6)+1,"00"))&gt;YEAR($D158)&amp;TEXT(MONTH($D158),"00"),COUNTIF(D162:AH162,"")+COUNTIF(D162:AH162,"○"),"")</f>
        <v>31</v>
      </c>
      <c r="AX158" s="1"/>
      <c r="AY158" s="1"/>
      <c r="AZ158" s="1"/>
      <c r="BB158" s="36" t="s">
        <v>13</v>
      </c>
      <c r="BC158" s="145">
        <f>BC150+MONTH(1)</f>
        <v>10</v>
      </c>
      <c r="BD158" s="146"/>
      <c r="BE158" s="146"/>
      <c r="BF158" s="146"/>
      <c r="BG158" s="146"/>
      <c r="BH158" s="146"/>
      <c r="BI158" s="146"/>
      <c r="BJ158" s="146"/>
      <c r="BK158" s="146"/>
      <c r="BL158" s="146"/>
      <c r="BM158" s="146"/>
      <c r="BN158" s="146"/>
      <c r="BO158" s="146"/>
      <c r="BP158" s="146"/>
      <c r="BQ158" s="146"/>
      <c r="BR158" s="146"/>
      <c r="BS158" s="146"/>
      <c r="BT158" s="146"/>
      <c r="BU158" s="146"/>
      <c r="BV158" s="146"/>
      <c r="BW158" s="146"/>
      <c r="BX158" s="146"/>
      <c r="BY158" s="146"/>
      <c r="BZ158" s="146"/>
      <c r="CA158" s="146"/>
      <c r="CB158" s="146"/>
      <c r="CC158" s="146"/>
      <c r="CD158" s="146"/>
      <c r="CE158" s="146"/>
      <c r="CF158" s="146"/>
      <c r="CG158" s="146"/>
      <c r="CH158" s="147">
        <f>BC158+1</f>
        <v>11</v>
      </c>
      <c r="CI158" s="148"/>
      <c r="CJ158" s="148"/>
      <c r="CK158" s="148"/>
      <c r="CL158" s="148"/>
      <c r="CM158" s="148"/>
      <c r="CN158" s="149"/>
      <c r="CO158" s="150" t="s">
        <v>14</v>
      </c>
      <c r="CP158" s="153" t="s">
        <v>15</v>
      </c>
      <c r="CR158" s="144" t="s">
        <v>16</v>
      </c>
      <c r="CS158" s="37" t="s">
        <v>17</v>
      </c>
      <c r="CT158" s="38">
        <f>IF(IF(MONTH([1]入力表!$E$6)=12,YEAR([1]入力表!$E$6)+1&amp;"01",YEAR([1]入力表!$E$6)&amp;TEXT(MONTH([1]入力表!$E$6)+1,"00"))&gt;YEAR($D158)&amp;TEXT(MONTH($D158),"00"),COUNTIF(BC162:CG162,"")+COUNTIF(BC162:CG162,"○"),"")</f>
        <v>31</v>
      </c>
      <c r="CV158" s="34" t="str">
        <f t="shared" ref="CV158:CV165" si="268">IF($AU$158="","","対象期間")</f>
        <v>対象期間</v>
      </c>
      <c r="CX158" s="36" t="s">
        <v>13</v>
      </c>
      <c r="CY158" s="145">
        <f>CY150+MONTH(1)</f>
        <v>10</v>
      </c>
      <c r="CZ158" s="146"/>
      <c r="DA158" s="146"/>
      <c r="DB158" s="146"/>
      <c r="DC158" s="146"/>
      <c r="DD158" s="146"/>
      <c r="DE158" s="146"/>
      <c r="DF158" s="146"/>
      <c r="DG158" s="146"/>
      <c r="DH158" s="146"/>
      <c r="DI158" s="146"/>
      <c r="DJ158" s="146"/>
      <c r="DK158" s="146"/>
      <c r="DL158" s="146"/>
      <c r="DM158" s="146"/>
      <c r="DN158" s="146"/>
      <c r="DO158" s="146"/>
      <c r="DP158" s="146"/>
      <c r="DQ158" s="146"/>
      <c r="DR158" s="146"/>
      <c r="DS158" s="146"/>
      <c r="DT158" s="146"/>
      <c r="DU158" s="146"/>
      <c r="DV158" s="146"/>
      <c r="DW158" s="146"/>
      <c r="DX158" s="146"/>
      <c r="DY158" s="146"/>
      <c r="DZ158" s="146"/>
      <c r="EA158" s="146"/>
      <c r="EB158" s="146"/>
      <c r="EC158" s="146"/>
      <c r="ED158" s="147">
        <f>CY158+1</f>
        <v>11</v>
      </c>
      <c r="EE158" s="148"/>
      <c r="EF158" s="148"/>
      <c r="EG158" s="148"/>
      <c r="EH158" s="148"/>
      <c r="EI158" s="148"/>
      <c r="EJ158" s="149"/>
      <c r="EK158" s="150" t="s">
        <v>14</v>
      </c>
      <c r="EL158" s="153" t="s">
        <v>15</v>
      </c>
      <c r="EN158" s="144" t="s">
        <v>16</v>
      </c>
      <c r="EO158" s="37" t="s">
        <v>17</v>
      </c>
      <c r="EP158" s="38">
        <f>IF(IF(MONTH([1]入力表!$E$6)=12,YEAR([1]入力表!$E$6)+1&amp;"01",YEAR([1]入力表!$E$6)&amp;TEXT(MONTH([1]入力表!$E$6)+1,"00"))&gt;YEAR($D158)&amp;TEXT(MONTH($D158),"00"),COUNTIF(CY162:EC162,"")+COUNTIF(CY162:EC162,"○"),"")</f>
        <v>31</v>
      </c>
      <c r="ER158" s="1"/>
      <c r="ES158" s="1"/>
      <c r="ET158" s="1"/>
      <c r="EU158" s="1"/>
      <c r="EV158" s="1"/>
      <c r="EW158" s="1"/>
    </row>
    <row r="159" spans="1:153" ht="19.5" thickBot="1">
      <c r="A159" s="34" t="str">
        <f t="shared" si="267"/>
        <v>対象期間</v>
      </c>
      <c r="C159" s="39" t="s">
        <v>18</v>
      </c>
      <c r="D159" s="40">
        <f>DATE($M$7,D158,1)</f>
        <v>45931</v>
      </c>
      <c r="E159" s="40">
        <f>D159+1</f>
        <v>45932</v>
      </c>
      <c r="F159" s="40">
        <f t="shared" ref="F159:AO159" si="269">E159+1</f>
        <v>45933</v>
      </c>
      <c r="G159" s="41">
        <f t="shared" si="269"/>
        <v>45934</v>
      </c>
      <c r="H159" s="41">
        <f t="shared" si="269"/>
        <v>45935</v>
      </c>
      <c r="I159" s="41">
        <f t="shared" si="269"/>
        <v>45936</v>
      </c>
      <c r="J159" s="41">
        <f t="shared" si="269"/>
        <v>45937</v>
      </c>
      <c r="K159" s="41">
        <f t="shared" si="269"/>
        <v>45938</v>
      </c>
      <c r="L159" s="41">
        <f t="shared" si="269"/>
        <v>45939</v>
      </c>
      <c r="M159" s="41">
        <f t="shared" si="269"/>
        <v>45940</v>
      </c>
      <c r="N159" s="41">
        <f t="shared" si="269"/>
        <v>45941</v>
      </c>
      <c r="O159" s="41">
        <f t="shared" si="269"/>
        <v>45942</v>
      </c>
      <c r="P159" s="41">
        <f t="shared" si="269"/>
        <v>45943</v>
      </c>
      <c r="Q159" s="41">
        <f t="shared" si="269"/>
        <v>45944</v>
      </c>
      <c r="R159" s="41">
        <f t="shared" si="269"/>
        <v>45945</v>
      </c>
      <c r="S159" s="41">
        <f t="shared" si="269"/>
        <v>45946</v>
      </c>
      <c r="T159" s="41">
        <f t="shared" si="269"/>
        <v>45947</v>
      </c>
      <c r="U159" s="41">
        <f t="shared" si="269"/>
        <v>45948</v>
      </c>
      <c r="V159" s="41">
        <f t="shared" si="269"/>
        <v>45949</v>
      </c>
      <c r="W159" s="41">
        <f t="shared" si="269"/>
        <v>45950</v>
      </c>
      <c r="X159" s="41">
        <f t="shared" si="269"/>
        <v>45951</v>
      </c>
      <c r="Y159" s="41">
        <f t="shared" si="269"/>
        <v>45952</v>
      </c>
      <c r="Z159" s="41">
        <f t="shared" si="269"/>
        <v>45953</v>
      </c>
      <c r="AA159" s="41">
        <f t="shared" si="269"/>
        <v>45954</v>
      </c>
      <c r="AB159" s="41">
        <f t="shared" si="269"/>
        <v>45955</v>
      </c>
      <c r="AC159" s="41">
        <f t="shared" si="269"/>
        <v>45956</v>
      </c>
      <c r="AD159" s="41">
        <f t="shared" si="269"/>
        <v>45957</v>
      </c>
      <c r="AE159" s="41">
        <f t="shared" si="269"/>
        <v>45958</v>
      </c>
      <c r="AF159" s="41">
        <f t="shared" si="269"/>
        <v>45959</v>
      </c>
      <c r="AG159" s="41">
        <f t="shared" si="269"/>
        <v>45960</v>
      </c>
      <c r="AH159" s="84">
        <f t="shared" si="269"/>
        <v>45961</v>
      </c>
      <c r="AI159" s="42">
        <f t="shared" si="269"/>
        <v>45962</v>
      </c>
      <c r="AJ159" s="42">
        <f t="shared" si="269"/>
        <v>45963</v>
      </c>
      <c r="AK159" s="42">
        <f t="shared" si="269"/>
        <v>45964</v>
      </c>
      <c r="AL159" s="42">
        <f t="shared" si="269"/>
        <v>45965</v>
      </c>
      <c r="AM159" s="42">
        <f t="shared" si="269"/>
        <v>45966</v>
      </c>
      <c r="AN159" s="42">
        <f t="shared" si="269"/>
        <v>45967</v>
      </c>
      <c r="AO159" s="42">
        <f t="shared" si="269"/>
        <v>45968</v>
      </c>
      <c r="AP159" s="151"/>
      <c r="AQ159" s="154"/>
      <c r="AS159" s="144"/>
      <c r="AT159" s="37" t="s">
        <v>19</v>
      </c>
      <c r="AU159" s="43">
        <f>IF(IF(MONTH([1]入力表!$E$6)=12,YEAR([1]入力表!$E$6)+1&amp;"01",YEAR([1]入力表!$E$6)&amp;TEXT(MONTH([1]入力表!$E$6)+1,"00"))&gt;YEAR($D158)&amp;TEXT(MONTH($D158),"00"),COUNTIF(D162:AH162,"○"),"")</f>
        <v>0</v>
      </c>
      <c r="AX159" s="1"/>
      <c r="AY159" s="1"/>
      <c r="AZ159" s="1"/>
      <c r="BB159" s="39" t="s">
        <v>18</v>
      </c>
      <c r="BC159" s="40">
        <f>DATE($M$7,BC158,1)</f>
        <v>45931</v>
      </c>
      <c r="BD159" s="40">
        <f>BC159+1</f>
        <v>45932</v>
      </c>
      <c r="BE159" s="40">
        <f t="shared" ref="BE159:CN159" si="270">BD159+1</f>
        <v>45933</v>
      </c>
      <c r="BF159" s="41">
        <f t="shared" si="270"/>
        <v>45934</v>
      </c>
      <c r="BG159" s="41">
        <f t="shared" si="270"/>
        <v>45935</v>
      </c>
      <c r="BH159" s="41">
        <f t="shared" si="270"/>
        <v>45936</v>
      </c>
      <c r="BI159" s="41">
        <f t="shared" si="270"/>
        <v>45937</v>
      </c>
      <c r="BJ159" s="41">
        <f t="shared" si="270"/>
        <v>45938</v>
      </c>
      <c r="BK159" s="41">
        <f t="shared" si="270"/>
        <v>45939</v>
      </c>
      <c r="BL159" s="41">
        <f t="shared" si="270"/>
        <v>45940</v>
      </c>
      <c r="BM159" s="41">
        <f t="shared" si="270"/>
        <v>45941</v>
      </c>
      <c r="BN159" s="41">
        <f t="shared" si="270"/>
        <v>45942</v>
      </c>
      <c r="BO159" s="41">
        <f t="shared" si="270"/>
        <v>45943</v>
      </c>
      <c r="BP159" s="41">
        <f t="shared" si="270"/>
        <v>45944</v>
      </c>
      <c r="BQ159" s="41">
        <f t="shared" si="270"/>
        <v>45945</v>
      </c>
      <c r="BR159" s="41">
        <f t="shared" si="270"/>
        <v>45946</v>
      </c>
      <c r="BS159" s="41">
        <f t="shared" si="270"/>
        <v>45947</v>
      </c>
      <c r="BT159" s="41">
        <f t="shared" si="270"/>
        <v>45948</v>
      </c>
      <c r="BU159" s="41">
        <f t="shared" si="270"/>
        <v>45949</v>
      </c>
      <c r="BV159" s="41">
        <f t="shared" si="270"/>
        <v>45950</v>
      </c>
      <c r="BW159" s="41">
        <f t="shared" si="270"/>
        <v>45951</v>
      </c>
      <c r="BX159" s="41">
        <f t="shared" si="270"/>
        <v>45952</v>
      </c>
      <c r="BY159" s="41">
        <f t="shared" si="270"/>
        <v>45953</v>
      </c>
      <c r="BZ159" s="41">
        <f t="shared" si="270"/>
        <v>45954</v>
      </c>
      <c r="CA159" s="41">
        <f t="shared" si="270"/>
        <v>45955</v>
      </c>
      <c r="CB159" s="41">
        <f t="shared" si="270"/>
        <v>45956</v>
      </c>
      <c r="CC159" s="41">
        <f t="shared" si="270"/>
        <v>45957</v>
      </c>
      <c r="CD159" s="41">
        <f t="shared" si="270"/>
        <v>45958</v>
      </c>
      <c r="CE159" s="41">
        <f t="shared" si="270"/>
        <v>45959</v>
      </c>
      <c r="CF159" s="41">
        <f t="shared" si="270"/>
        <v>45960</v>
      </c>
      <c r="CG159" s="84">
        <f t="shared" si="270"/>
        <v>45961</v>
      </c>
      <c r="CH159" s="42">
        <f t="shared" si="270"/>
        <v>45962</v>
      </c>
      <c r="CI159" s="42">
        <f t="shared" si="270"/>
        <v>45963</v>
      </c>
      <c r="CJ159" s="42">
        <f t="shared" si="270"/>
        <v>45964</v>
      </c>
      <c r="CK159" s="42">
        <f t="shared" si="270"/>
        <v>45965</v>
      </c>
      <c r="CL159" s="42">
        <f t="shared" si="270"/>
        <v>45966</v>
      </c>
      <c r="CM159" s="42">
        <f t="shared" si="270"/>
        <v>45967</v>
      </c>
      <c r="CN159" s="42">
        <f t="shared" si="270"/>
        <v>45968</v>
      </c>
      <c r="CO159" s="151"/>
      <c r="CP159" s="154"/>
      <c r="CR159" s="144"/>
      <c r="CS159" s="37" t="s">
        <v>19</v>
      </c>
      <c r="CT159" s="43">
        <f>IF(IF(MONTH([1]入力表!$E$6)=12,YEAR([1]入力表!$E$6)+1&amp;"01",YEAR([1]入力表!$E$6)&amp;TEXT(MONTH([1]入力表!$E$6)+1,"00"))&gt;YEAR($D158)&amp;TEXT(MONTH($D158),"00"),COUNTIF(BC162:CG162,"○"),"")</f>
        <v>0</v>
      </c>
      <c r="CV159" s="34" t="str">
        <f t="shared" si="268"/>
        <v>対象期間</v>
      </c>
      <c r="CX159" s="39" t="s">
        <v>18</v>
      </c>
      <c r="CY159" s="40">
        <f>DATE($M$7,CY158,1)</f>
        <v>45931</v>
      </c>
      <c r="CZ159" s="40">
        <f>CY159+1</f>
        <v>45932</v>
      </c>
      <c r="DA159" s="40">
        <f t="shared" ref="DA159:EJ159" si="271">CZ159+1</f>
        <v>45933</v>
      </c>
      <c r="DB159" s="41">
        <f t="shared" si="271"/>
        <v>45934</v>
      </c>
      <c r="DC159" s="41">
        <f t="shared" si="271"/>
        <v>45935</v>
      </c>
      <c r="DD159" s="41">
        <f t="shared" si="271"/>
        <v>45936</v>
      </c>
      <c r="DE159" s="41">
        <f t="shared" si="271"/>
        <v>45937</v>
      </c>
      <c r="DF159" s="41">
        <f t="shared" si="271"/>
        <v>45938</v>
      </c>
      <c r="DG159" s="41">
        <f t="shared" si="271"/>
        <v>45939</v>
      </c>
      <c r="DH159" s="41">
        <f t="shared" si="271"/>
        <v>45940</v>
      </c>
      <c r="DI159" s="41">
        <f t="shared" si="271"/>
        <v>45941</v>
      </c>
      <c r="DJ159" s="41">
        <f t="shared" si="271"/>
        <v>45942</v>
      </c>
      <c r="DK159" s="41">
        <f t="shared" si="271"/>
        <v>45943</v>
      </c>
      <c r="DL159" s="41">
        <f t="shared" si="271"/>
        <v>45944</v>
      </c>
      <c r="DM159" s="41">
        <f t="shared" si="271"/>
        <v>45945</v>
      </c>
      <c r="DN159" s="41">
        <f t="shared" si="271"/>
        <v>45946</v>
      </c>
      <c r="DO159" s="41">
        <f t="shared" si="271"/>
        <v>45947</v>
      </c>
      <c r="DP159" s="41">
        <f t="shared" si="271"/>
        <v>45948</v>
      </c>
      <c r="DQ159" s="41">
        <f t="shared" si="271"/>
        <v>45949</v>
      </c>
      <c r="DR159" s="41">
        <f t="shared" si="271"/>
        <v>45950</v>
      </c>
      <c r="DS159" s="41">
        <f t="shared" si="271"/>
        <v>45951</v>
      </c>
      <c r="DT159" s="41">
        <f t="shared" si="271"/>
        <v>45952</v>
      </c>
      <c r="DU159" s="41">
        <f t="shared" si="271"/>
        <v>45953</v>
      </c>
      <c r="DV159" s="41">
        <f t="shared" si="271"/>
        <v>45954</v>
      </c>
      <c r="DW159" s="41">
        <f t="shared" si="271"/>
        <v>45955</v>
      </c>
      <c r="DX159" s="41">
        <f t="shared" si="271"/>
        <v>45956</v>
      </c>
      <c r="DY159" s="41">
        <f t="shared" si="271"/>
        <v>45957</v>
      </c>
      <c r="DZ159" s="41">
        <f t="shared" si="271"/>
        <v>45958</v>
      </c>
      <c r="EA159" s="41">
        <f t="shared" si="271"/>
        <v>45959</v>
      </c>
      <c r="EB159" s="41">
        <f t="shared" si="271"/>
        <v>45960</v>
      </c>
      <c r="EC159" s="84">
        <f t="shared" si="271"/>
        <v>45961</v>
      </c>
      <c r="ED159" s="42">
        <f t="shared" si="271"/>
        <v>45962</v>
      </c>
      <c r="EE159" s="42">
        <f t="shared" si="271"/>
        <v>45963</v>
      </c>
      <c r="EF159" s="42">
        <f t="shared" si="271"/>
        <v>45964</v>
      </c>
      <c r="EG159" s="42">
        <f t="shared" si="271"/>
        <v>45965</v>
      </c>
      <c r="EH159" s="42">
        <f t="shared" si="271"/>
        <v>45966</v>
      </c>
      <c r="EI159" s="42">
        <f t="shared" si="271"/>
        <v>45967</v>
      </c>
      <c r="EJ159" s="42">
        <f t="shared" si="271"/>
        <v>45968</v>
      </c>
      <c r="EK159" s="151"/>
      <c r="EL159" s="154"/>
      <c r="EN159" s="144"/>
      <c r="EO159" s="37" t="s">
        <v>19</v>
      </c>
      <c r="EP159" s="43">
        <f>IF(IF(MONTH([1]入力表!$E$6)=12,YEAR([1]入力表!$E$6)+1&amp;"01",YEAR([1]入力表!$E$6)&amp;TEXT(MONTH([1]入力表!$E$6)+1,"00"))&gt;YEAR($D158)&amp;TEXT(MONTH($D158),"00"),COUNTIF(CY162:EC162,"○"),"")</f>
        <v>0</v>
      </c>
      <c r="ER159" s="1"/>
      <c r="ES159" s="1"/>
      <c r="ET159" s="1"/>
      <c r="EU159" s="1"/>
      <c r="EV159" s="1"/>
      <c r="EW159" s="1"/>
    </row>
    <row r="160" spans="1:153" ht="19.5" thickBot="1">
      <c r="A160" s="34" t="str">
        <f t="shared" si="267"/>
        <v>対象期間</v>
      </c>
      <c r="C160" s="39" t="s">
        <v>20</v>
      </c>
      <c r="D160" s="46" t="str">
        <f>TEXT(WEEKDAY(+D159),"aaa")</f>
        <v>水</v>
      </c>
      <c r="E160" s="46" t="str">
        <f>TEXT(WEEKDAY(+E159),"aaa")</f>
        <v>木</v>
      </c>
      <c r="F160" s="46" t="str">
        <f t="shared" ref="F160:AE160" si="272">TEXT(WEEKDAY(+F159),"aaa")</f>
        <v>金</v>
      </c>
      <c r="G160" s="47" t="str">
        <f t="shared" si="272"/>
        <v>土</v>
      </c>
      <c r="H160" s="47" t="str">
        <f t="shared" si="272"/>
        <v>日</v>
      </c>
      <c r="I160" s="47" t="str">
        <f t="shared" si="272"/>
        <v>月</v>
      </c>
      <c r="J160" s="47" t="str">
        <f t="shared" si="272"/>
        <v>火</v>
      </c>
      <c r="K160" s="47" t="str">
        <f t="shared" si="272"/>
        <v>水</v>
      </c>
      <c r="L160" s="47" t="str">
        <f t="shared" si="272"/>
        <v>木</v>
      </c>
      <c r="M160" s="47" t="str">
        <f t="shared" si="272"/>
        <v>金</v>
      </c>
      <c r="N160" s="47" t="str">
        <f t="shared" si="272"/>
        <v>土</v>
      </c>
      <c r="O160" s="47" t="str">
        <f t="shared" si="272"/>
        <v>日</v>
      </c>
      <c r="P160" s="47" t="str">
        <f t="shared" si="272"/>
        <v>月</v>
      </c>
      <c r="Q160" s="47" t="str">
        <f t="shared" si="272"/>
        <v>火</v>
      </c>
      <c r="R160" s="47" t="str">
        <f t="shared" si="272"/>
        <v>水</v>
      </c>
      <c r="S160" s="47" t="str">
        <f t="shared" si="272"/>
        <v>木</v>
      </c>
      <c r="T160" s="47" t="str">
        <f t="shared" si="272"/>
        <v>金</v>
      </c>
      <c r="U160" s="47" t="str">
        <f t="shared" si="272"/>
        <v>土</v>
      </c>
      <c r="V160" s="47" t="str">
        <f t="shared" si="272"/>
        <v>日</v>
      </c>
      <c r="W160" s="47" t="str">
        <f t="shared" si="272"/>
        <v>月</v>
      </c>
      <c r="X160" s="47" t="str">
        <f t="shared" si="272"/>
        <v>火</v>
      </c>
      <c r="Y160" s="47" t="str">
        <f t="shared" si="272"/>
        <v>水</v>
      </c>
      <c r="Z160" s="47" t="str">
        <f t="shared" si="272"/>
        <v>木</v>
      </c>
      <c r="AA160" s="47" t="str">
        <f t="shared" si="272"/>
        <v>金</v>
      </c>
      <c r="AB160" s="47" t="str">
        <f t="shared" si="272"/>
        <v>土</v>
      </c>
      <c r="AC160" s="47" t="str">
        <f t="shared" si="272"/>
        <v>日</v>
      </c>
      <c r="AD160" s="47" t="str">
        <f t="shared" si="272"/>
        <v>月</v>
      </c>
      <c r="AE160" s="47" t="str">
        <f t="shared" si="272"/>
        <v>火</v>
      </c>
      <c r="AF160" s="47" t="str">
        <f>IF(AF159="／","／",TEXT(WEEKDAY(+AF159),"aaa"))</f>
        <v>水</v>
      </c>
      <c r="AG160" s="47" t="str">
        <f t="shared" ref="AG160:AO160" si="273">IF(AG159="／","／",TEXT(WEEKDAY(+AG159),"aaa"))</f>
        <v>木</v>
      </c>
      <c r="AH160" s="85" t="str">
        <f t="shared" si="273"/>
        <v>金</v>
      </c>
      <c r="AI160" s="49" t="str">
        <f t="shared" si="273"/>
        <v>土</v>
      </c>
      <c r="AJ160" s="49" t="str">
        <f t="shared" si="273"/>
        <v>日</v>
      </c>
      <c r="AK160" s="49" t="str">
        <f t="shared" si="273"/>
        <v>月</v>
      </c>
      <c r="AL160" s="49" t="str">
        <f t="shared" si="273"/>
        <v>火</v>
      </c>
      <c r="AM160" s="49" t="str">
        <f t="shared" si="273"/>
        <v>水</v>
      </c>
      <c r="AN160" s="49" t="str">
        <f t="shared" si="273"/>
        <v>木</v>
      </c>
      <c r="AO160" s="49" t="str">
        <f t="shared" si="273"/>
        <v>金</v>
      </c>
      <c r="AP160" s="151"/>
      <c r="AQ160" s="154"/>
      <c r="AS160" s="144"/>
      <c r="AT160" s="37" t="s">
        <v>21</v>
      </c>
      <c r="AU160" s="50">
        <f>IFERROR(+AU159/AU158,"")</f>
        <v>0</v>
      </c>
      <c r="AV160" s="51" t="str">
        <f>IF(AU160="","",IF(AU160&gt;=0.285,"4週8休以上",IF(AU160&gt;=0.25,"4週7休以上4週8休未満",IF(AU160&gt;=0.214,"4週6休以上4週7休未満",IF(0.214&gt;AU160,"4週6休未満")))))</f>
        <v>4週6休未満</v>
      </c>
      <c r="AX160" s="1"/>
      <c r="AY160" s="1"/>
      <c r="AZ160" s="1"/>
      <c r="BB160" s="39" t="s">
        <v>20</v>
      </c>
      <c r="BC160" s="46" t="str">
        <f>TEXT(WEEKDAY(+BC159),"aaa")</f>
        <v>水</v>
      </c>
      <c r="BD160" s="46" t="str">
        <f>TEXT(WEEKDAY(+BD159),"aaa")</f>
        <v>木</v>
      </c>
      <c r="BE160" s="46" t="str">
        <f t="shared" ref="BE160:CD160" si="274">TEXT(WEEKDAY(+BE159),"aaa")</f>
        <v>金</v>
      </c>
      <c r="BF160" s="47" t="str">
        <f t="shared" si="274"/>
        <v>土</v>
      </c>
      <c r="BG160" s="47" t="str">
        <f t="shared" si="274"/>
        <v>日</v>
      </c>
      <c r="BH160" s="47" t="str">
        <f t="shared" si="274"/>
        <v>月</v>
      </c>
      <c r="BI160" s="47" t="str">
        <f t="shared" si="274"/>
        <v>火</v>
      </c>
      <c r="BJ160" s="47" t="str">
        <f t="shared" si="274"/>
        <v>水</v>
      </c>
      <c r="BK160" s="47" t="str">
        <f t="shared" si="274"/>
        <v>木</v>
      </c>
      <c r="BL160" s="47" t="str">
        <f t="shared" si="274"/>
        <v>金</v>
      </c>
      <c r="BM160" s="47" t="str">
        <f t="shared" si="274"/>
        <v>土</v>
      </c>
      <c r="BN160" s="47" t="str">
        <f t="shared" si="274"/>
        <v>日</v>
      </c>
      <c r="BO160" s="47" t="str">
        <f t="shared" si="274"/>
        <v>月</v>
      </c>
      <c r="BP160" s="47" t="str">
        <f t="shared" si="274"/>
        <v>火</v>
      </c>
      <c r="BQ160" s="47" t="str">
        <f t="shared" si="274"/>
        <v>水</v>
      </c>
      <c r="BR160" s="47" t="str">
        <f t="shared" si="274"/>
        <v>木</v>
      </c>
      <c r="BS160" s="47" t="str">
        <f t="shared" si="274"/>
        <v>金</v>
      </c>
      <c r="BT160" s="47" t="str">
        <f t="shared" si="274"/>
        <v>土</v>
      </c>
      <c r="BU160" s="47" t="str">
        <f t="shared" si="274"/>
        <v>日</v>
      </c>
      <c r="BV160" s="47" t="str">
        <f t="shared" si="274"/>
        <v>月</v>
      </c>
      <c r="BW160" s="47" t="str">
        <f t="shared" si="274"/>
        <v>火</v>
      </c>
      <c r="BX160" s="47" t="str">
        <f t="shared" si="274"/>
        <v>水</v>
      </c>
      <c r="BY160" s="47" t="str">
        <f t="shared" si="274"/>
        <v>木</v>
      </c>
      <c r="BZ160" s="47" t="str">
        <f t="shared" si="274"/>
        <v>金</v>
      </c>
      <c r="CA160" s="47" t="str">
        <f t="shared" si="274"/>
        <v>土</v>
      </c>
      <c r="CB160" s="47" t="str">
        <f t="shared" si="274"/>
        <v>日</v>
      </c>
      <c r="CC160" s="47" t="str">
        <f t="shared" si="274"/>
        <v>月</v>
      </c>
      <c r="CD160" s="47" t="str">
        <f t="shared" si="274"/>
        <v>火</v>
      </c>
      <c r="CE160" s="47" t="str">
        <f>IF(CE159="／","／",TEXT(WEEKDAY(+CE159),"aaa"))</f>
        <v>水</v>
      </c>
      <c r="CF160" s="47" t="str">
        <f t="shared" ref="CF160:CN160" si="275">IF(CF159="／","／",TEXT(WEEKDAY(+CF159),"aaa"))</f>
        <v>木</v>
      </c>
      <c r="CG160" s="85" t="str">
        <f t="shared" si="275"/>
        <v>金</v>
      </c>
      <c r="CH160" s="49" t="str">
        <f t="shared" si="275"/>
        <v>土</v>
      </c>
      <c r="CI160" s="49" t="str">
        <f t="shared" si="275"/>
        <v>日</v>
      </c>
      <c r="CJ160" s="49" t="str">
        <f t="shared" si="275"/>
        <v>月</v>
      </c>
      <c r="CK160" s="49" t="str">
        <f t="shared" si="275"/>
        <v>火</v>
      </c>
      <c r="CL160" s="49" t="str">
        <f t="shared" si="275"/>
        <v>水</v>
      </c>
      <c r="CM160" s="49" t="str">
        <f t="shared" si="275"/>
        <v>木</v>
      </c>
      <c r="CN160" s="49" t="str">
        <f t="shared" si="275"/>
        <v>金</v>
      </c>
      <c r="CO160" s="151"/>
      <c r="CP160" s="154"/>
      <c r="CR160" s="144"/>
      <c r="CS160" s="37" t="s">
        <v>21</v>
      </c>
      <c r="CT160" s="50">
        <f>IFERROR(+CT159/CT158,"")</f>
        <v>0</v>
      </c>
      <c r="CU160" s="51" t="str">
        <f>IF(CT160="","",IF(CT160&gt;=0.285,"4週8休以上",IF(CT160&gt;=0.25,"4週7休以上4週8休未満",IF(CT160&gt;=0.214,"4週6休以上4週7休未満",IF(0.214&gt;CT160,"4週6休未満")))))</f>
        <v>4週6休未満</v>
      </c>
      <c r="CV160" s="34" t="str">
        <f t="shared" si="268"/>
        <v>対象期間</v>
      </c>
      <c r="CX160" s="39" t="s">
        <v>20</v>
      </c>
      <c r="CY160" s="46" t="str">
        <f>TEXT(WEEKDAY(+CY159),"aaa")</f>
        <v>水</v>
      </c>
      <c r="CZ160" s="46" t="str">
        <f>TEXT(WEEKDAY(+CZ159),"aaa")</f>
        <v>木</v>
      </c>
      <c r="DA160" s="46" t="str">
        <f t="shared" ref="DA160:DZ160" si="276">TEXT(WEEKDAY(+DA159),"aaa")</f>
        <v>金</v>
      </c>
      <c r="DB160" s="47" t="str">
        <f t="shared" si="276"/>
        <v>土</v>
      </c>
      <c r="DC160" s="47" t="str">
        <f t="shared" si="276"/>
        <v>日</v>
      </c>
      <c r="DD160" s="47" t="str">
        <f t="shared" si="276"/>
        <v>月</v>
      </c>
      <c r="DE160" s="47" t="str">
        <f t="shared" si="276"/>
        <v>火</v>
      </c>
      <c r="DF160" s="47" t="str">
        <f t="shared" si="276"/>
        <v>水</v>
      </c>
      <c r="DG160" s="47" t="str">
        <f t="shared" si="276"/>
        <v>木</v>
      </c>
      <c r="DH160" s="47" t="str">
        <f t="shared" si="276"/>
        <v>金</v>
      </c>
      <c r="DI160" s="47" t="str">
        <f t="shared" si="276"/>
        <v>土</v>
      </c>
      <c r="DJ160" s="47" t="str">
        <f t="shared" si="276"/>
        <v>日</v>
      </c>
      <c r="DK160" s="47" t="str">
        <f t="shared" si="276"/>
        <v>月</v>
      </c>
      <c r="DL160" s="47" t="str">
        <f t="shared" si="276"/>
        <v>火</v>
      </c>
      <c r="DM160" s="47" t="str">
        <f t="shared" si="276"/>
        <v>水</v>
      </c>
      <c r="DN160" s="47" t="str">
        <f t="shared" si="276"/>
        <v>木</v>
      </c>
      <c r="DO160" s="47" t="str">
        <f t="shared" si="276"/>
        <v>金</v>
      </c>
      <c r="DP160" s="47" t="str">
        <f t="shared" si="276"/>
        <v>土</v>
      </c>
      <c r="DQ160" s="47" t="str">
        <f t="shared" si="276"/>
        <v>日</v>
      </c>
      <c r="DR160" s="47" t="str">
        <f t="shared" si="276"/>
        <v>月</v>
      </c>
      <c r="DS160" s="47" t="str">
        <f t="shared" si="276"/>
        <v>火</v>
      </c>
      <c r="DT160" s="47" t="str">
        <f t="shared" si="276"/>
        <v>水</v>
      </c>
      <c r="DU160" s="47" t="str">
        <f t="shared" si="276"/>
        <v>木</v>
      </c>
      <c r="DV160" s="47" t="str">
        <f t="shared" si="276"/>
        <v>金</v>
      </c>
      <c r="DW160" s="47" t="str">
        <f t="shared" si="276"/>
        <v>土</v>
      </c>
      <c r="DX160" s="47" t="str">
        <f t="shared" si="276"/>
        <v>日</v>
      </c>
      <c r="DY160" s="47" t="str">
        <f t="shared" si="276"/>
        <v>月</v>
      </c>
      <c r="DZ160" s="47" t="str">
        <f t="shared" si="276"/>
        <v>火</v>
      </c>
      <c r="EA160" s="47" t="str">
        <f>IF(EA159="／","／",TEXT(WEEKDAY(+EA159),"aaa"))</f>
        <v>水</v>
      </c>
      <c r="EB160" s="47" t="str">
        <f t="shared" ref="EB160:EJ160" si="277">IF(EB159="／","／",TEXT(WEEKDAY(+EB159),"aaa"))</f>
        <v>木</v>
      </c>
      <c r="EC160" s="85" t="str">
        <f t="shared" si="277"/>
        <v>金</v>
      </c>
      <c r="ED160" s="49" t="str">
        <f t="shared" si="277"/>
        <v>土</v>
      </c>
      <c r="EE160" s="49" t="str">
        <f t="shared" si="277"/>
        <v>日</v>
      </c>
      <c r="EF160" s="49" t="str">
        <f t="shared" si="277"/>
        <v>月</v>
      </c>
      <c r="EG160" s="49" t="str">
        <f t="shared" si="277"/>
        <v>火</v>
      </c>
      <c r="EH160" s="49" t="str">
        <f t="shared" si="277"/>
        <v>水</v>
      </c>
      <c r="EI160" s="49" t="str">
        <f t="shared" si="277"/>
        <v>木</v>
      </c>
      <c r="EJ160" s="49" t="str">
        <f t="shared" si="277"/>
        <v>金</v>
      </c>
      <c r="EK160" s="151"/>
      <c r="EL160" s="154"/>
      <c r="EN160" s="144"/>
      <c r="EO160" s="37" t="s">
        <v>21</v>
      </c>
      <c r="EP160" s="50">
        <f>IFERROR(+EP159/EP158,"")</f>
        <v>0</v>
      </c>
      <c r="EQ160" s="51" t="str">
        <f>IF(EP160="","",IF(EP160&gt;=0.285,"4週8休以上",IF(EP160&gt;=0.25,"4週7休以上4週8休未満",IF(EP160&gt;=0.214,"4週6休以上4週7休未満",IF(0.214&gt;EP160,"4週6休未満")))))</f>
        <v>4週6休未満</v>
      </c>
      <c r="ER160" s="1"/>
      <c r="ES160" s="1"/>
      <c r="ET160" s="1"/>
      <c r="EU160" s="1"/>
      <c r="EV160" s="1"/>
      <c r="EW160" s="1"/>
    </row>
    <row r="161" spans="1:153" s="53" customFormat="1" ht="60" customHeight="1">
      <c r="A161" s="34" t="str">
        <f t="shared" si="267"/>
        <v>対象期間</v>
      </c>
      <c r="C161" s="54" t="s">
        <v>22</v>
      </c>
      <c r="D161" s="56"/>
      <c r="E161" s="56"/>
      <c r="F161" s="56"/>
      <c r="G161" s="56"/>
      <c r="H161" s="56"/>
      <c r="I161" s="56"/>
      <c r="J161" s="56"/>
      <c r="K161" s="56"/>
      <c r="L161" s="57"/>
      <c r="M161" s="56"/>
      <c r="N161" s="56"/>
      <c r="O161" s="58"/>
      <c r="P161" s="56"/>
      <c r="Q161" s="56"/>
      <c r="R161" s="56"/>
      <c r="S161" s="56"/>
      <c r="T161" s="56"/>
      <c r="U161" s="56"/>
      <c r="V161" s="56"/>
      <c r="W161" s="56"/>
      <c r="X161" s="56"/>
      <c r="Y161" s="56"/>
      <c r="Z161" s="56"/>
      <c r="AA161" s="56"/>
      <c r="AB161" s="56"/>
      <c r="AC161" s="56"/>
      <c r="AD161" s="58"/>
      <c r="AE161" s="56"/>
      <c r="AF161" s="56"/>
      <c r="AG161" s="56"/>
      <c r="AH161" s="86"/>
      <c r="AI161" s="60"/>
      <c r="AJ161" s="60"/>
      <c r="AK161" s="60"/>
      <c r="AL161" s="60"/>
      <c r="AM161" s="60"/>
      <c r="AN161" s="60"/>
      <c r="AO161" s="60"/>
      <c r="AP161" s="152"/>
      <c r="AQ161" s="155"/>
      <c r="AS161" s="141" t="s">
        <v>23</v>
      </c>
      <c r="AT161" s="87" t="s">
        <v>17</v>
      </c>
      <c r="AU161" s="62">
        <f>IF(IF(MONTH([1]入力表!$E$6)=12,YEAR([1]入力表!$E$6)+1&amp;"01",YEAR([1]入力表!$E$6)&amp;TEXT(MONTH([1]入力表!$E$6)+1,"00"))&gt;YEAR($D158)&amp;TEXT(MONTH($D158),"00"),COUNTIF(D163:AH163,"")+COUNTIF(D163:AH163,"●"),"")</f>
        <v>31</v>
      </c>
      <c r="AV161" s="63"/>
      <c r="AX161" s="64"/>
      <c r="AY161" s="64"/>
      <c r="AZ161" s="64"/>
      <c r="BB161" s="54" t="s">
        <v>22</v>
      </c>
      <c r="BC161" s="56"/>
      <c r="BD161" s="56"/>
      <c r="BE161" s="56"/>
      <c r="BF161" s="56"/>
      <c r="BG161" s="56"/>
      <c r="BH161" s="56"/>
      <c r="BI161" s="56"/>
      <c r="BJ161" s="56"/>
      <c r="BK161" s="57"/>
      <c r="BL161" s="56"/>
      <c r="BM161" s="56"/>
      <c r="BN161" s="58"/>
      <c r="BO161" s="56"/>
      <c r="BP161" s="56"/>
      <c r="BQ161" s="56"/>
      <c r="BR161" s="56"/>
      <c r="BS161" s="56"/>
      <c r="BT161" s="56"/>
      <c r="BU161" s="56"/>
      <c r="BV161" s="56"/>
      <c r="BW161" s="56"/>
      <c r="BX161" s="56"/>
      <c r="BY161" s="56"/>
      <c r="BZ161" s="56"/>
      <c r="CA161" s="56"/>
      <c r="CB161" s="56"/>
      <c r="CC161" s="58"/>
      <c r="CD161" s="56"/>
      <c r="CE161" s="56"/>
      <c r="CF161" s="56"/>
      <c r="CG161" s="86"/>
      <c r="CH161" s="60"/>
      <c r="CI161" s="60"/>
      <c r="CJ161" s="60"/>
      <c r="CK161" s="60"/>
      <c r="CL161" s="60"/>
      <c r="CM161" s="60"/>
      <c r="CN161" s="60"/>
      <c r="CO161" s="152"/>
      <c r="CP161" s="155"/>
      <c r="CR161" s="141" t="s">
        <v>23</v>
      </c>
      <c r="CS161" s="87" t="s">
        <v>17</v>
      </c>
      <c r="CT161" s="62">
        <f>IF(IF(MONTH([1]入力表!$E$6)=12,YEAR([1]入力表!$E$6)+1&amp;"01",YEAR([1]入力表!$E$6)&amp;TEXT(MONTH([1]入力表!$E$6)+1,"00"))&gt;YEAR($D158)&amp;TEXT(MONTH($D158),"00"),COUNTIF(BC163:CG163,"")+COUNTIF(BC163:CG163,"●"),"")</f>
        <v>31</v>
      </c>
      <c r="CU161" s="63"/>
      <c r="CV161" s="34" t="str">
        <f t="shared" si="268"/>
        <v>対象期間</v>
      </c>
      <c r="CX161" s="54" t="s">
        <v>22</v>
      </c>
      <c r="CY161" s="56"/>
      <c r="CZ161" s="56"/>
      <c r="DA161" s="56"/>
      <c r="DB161" s="56"/>
      <c r="DC161" s="56"/>
      <c r="DD161" s="56"/>
      <c r="DE161" s="56"/>
      <c r="DF161" s="56"/>
      <c r="DG161" s="57"/>
      <c r="DH161" s="56"/>
      <c r="DI161" s="56"/>
      <c r="DJ161" s="58"/>
      <c r="DK161" s="56"/>
      <c r="DL161" s="56"/>
      <c r="DM161" s="56"/>
      <c r="DN161" s="56"/>
      <c r="DO161" s="56"/>
      <c r="DP161" s="56"/>
      <c r="DQ161" s="56"/>
      <c r="DR161" s="56"/>
      <c r="DS161" s="56"/>
      <c r="DT161" s="56"/>
      <c r="DU161" s="56"/>
      <c r="DV161" s="56"/>
      <c r="DW161" s="56"/>
      <c r="DX161" s="56"/>
      <c r="DY161" s="58"/>
      <c r="DZ161" s="56"/>
      <c r="EA161" s="56"/>
      <c r="EB161" s="56"/>
      <c r="EC161" s="86"/>
      <c r="ED161" s="60"/>
      <c r="EE161" s="60"/>
      <c r="EF161" s="60"/>
      <c r="EG161" s="60"/>
      <c r="EH161" s="60"/>
      <c r="EI161" s="60"/>
      <c r="EJ161" s="60"/>
      <c r="EK161" s="152"/>
      <c r="EL161" s="155"/>
      <c r="EN161" s="141" t="s">
        <v>23</v>
      </c>
      <c r="EO161" s="87" t="s">
        <v>17</v>
      </c>
      <c r="EP161" s="62">
        <f>IF(IF(MONTH([1]入力表!$E$6)=12,YEAR([1]入力表!$E$6)+1&amp;"01",YEAR([1]入力表!$E$6)&amp;TEXT(MONTH([1]入力表!$E$6)+1,"00"))&gt;YEAR($D158)&amp;TEXT(MONTH($D158),"00"),COUNTIF(CY163:EC163,"")+COUNTIF(CY163:EC163,"●"),"")</f>
        <v>31</v>
      </c>
      <c r="EQ161" s="63"/>
      <c r="ER161" s="64"/>
      <c r="ES161" s="64"/>
      <c r="ET161" s="64"/>
      <c r="EU161" s="64"/>
      <c r="EV161" s="64"/>
      <c r="EW161" s="64"/>
    </row>
    <row r="162" spans="1:153" s="28" customFormat="1" ht="19.5" thickBot="1">
      <c r="A162" s="34" t="str">
        <f t="shared" si="267"/>
        <v>対象期間</v>
      </c>
      <c r="C162" s="39" t="s">
        <v>16</v>
      </c>
      <c r="D162" s="47"/>
      <c r="E162" s="47"/>
      <c r="F162" s="47"/>
      <c r="G162" s="47"/>
      <c r="H162" s="47"/>
      <c r="I162" s="47"/>
      <c r="J162" s="47"/>
      <c r="K162" s="47"/>
      <c r="L162" s="47"/>
      <c r="M162" s="47"/>
      <c r="N162" s="47"/>
      <c r="O162" s="47"/>
      <c r="P162" s="47"/>
      <c r="Q162" s="47"/>
      <c r="R162" s="47"/>
      <c r="S162" s="47"/>
      <c r="T162" s="47"/>
      <c r="U162" s="47"/>
      <c r="V162" s="47"/>
      <c r="W162" s="47"/>
      <c r="X162" s="47"/>
      <c r="Y162" s="47"/>
      <c r="Z162" s="47"/>
      <c r="AA162" s="47"/>
      <c r="AB162" s="47"/>
      <c r="AC162" s="47"/>
      <c r="AD162" s="47"/>
      <c r="AE162" s="47"/>
      <c r="AF162" s="47"/>
      <c r="AG162" s="47"/>
      <c r="AH162" s="85"/>
      <c r="AI162" s="49"/>
      <c r="AJ162" s="49"/>
      <c r="AK162" s="49"/>
      <c r="AL162" s="49"/>
      <c r="AM162" s="49"/>
      <c r="AN162" s="49"/>
      <c r="AO162" s="49"/>
      <c r="AP162" s="69">
        <f>COUNTIF(D162:AH162,"○")</f>
        <v>0</v>
      </c>
      <c r="AQ162" s="66">
        <f>+AP162+AQ154</f>
        <v>0</v>
      </c>
      <c r="AS162" s="142"/>
      <c r="AT162" s="37" t="s">
        <v>19</v>
      </c>
      <c r="AU162" s="43">
        <f>IF(IF(MONTH([1]入力表!$E$6)=12,YEAR([1]入力表!$E$6)+1&amp;"01",YEAR([1]入力表!$E$6)&amp;TEXT(MONTH([1]入力表!$E$6)+1,"00"))&gt;YEAR($D158)&amp;TEXT(MONTH($D158),"00"),COUNTIF(D163:AH163,"●"),"")</f>
        <v>0</v>
      </c>
      <c r="AX162" s="68"/>
      <c r="AY162" s="68"/>
      <c r="AZ162" s="68"/>
      <c r="BB162" s="39" t="s">
        <v>16</v>
      </c>
      <c r="BC162" s="47"/>
      <c r="BD162" s="47"/>
      <c r="BE162" s="47"/>
      <c r="BF162" s="47"/>
      <c r="BG162" s="47"/>
      <c r="BH162" s="47"/>
      <c r="BI162" s="47"/>
      <c r="BJ162" s="47"/>
      <c r="BK162" s="47"/>
      <c r="BL162" s="47"/>
      <c r="BM162" s="47"/>
      <c r="BN162" s="47"/>
      <c r="BO162" s="47"/>
      <c r="BP162" s="47"/>
      <c r="BQ162" s="47"/>
      <c r="BR162" s="47"/>
      <c r="BS162" s="47"/>
      <c r="BT162" s="47"/>
      <c r="BU162" s="47"/>
      <c r="BV162" s="47"/>
      <c r="BW162" s="47"/>
      <c r="BX162" s="47"/>
      <c r="BY162" s="47"/>
      <c r="BZ162" s="47"/>
      <c r="CA162" s="47"/>
      <c r="CB162" s="47"/>
      <c r="CC162" s="47"/>
      <c r="CD162" s="47"/>
      <c r="CE162" s="47"/>
      <c r="CF162" s="47"/>
      <c r="CG162" s="85"/>
      <c r="CH162" s="49"/>
      <c r="CI162" s="49"/>
      <c r="CJ162" s="49"/>
      <c r="CK162" s="49"/>
      <c r="CL162" s="49"/>
      <c r="CM162" s="49"/>
      <c r="CN162" s="49"/>
      <c r="CO162" s="69">
        <f>COUNTIF(BC162:CG162,"○")</f>
        <v>0</v>
      </c>
      <c r="CP162" s="66">
        <f>+CO162+CP154</f>
        <v>0</v>
      </c>
      <c r="CR162" s="142"/>
      <c r="CS162" s="37" t="s">
        <v>19</v>
      </c>
      <c r="CT162" s="43">
        <f>IF(IF(MONTH([1]入力表!$E$6)=12,YEAR([1]入力表!$E$6)+1&amp;"01",YEAR([1]入力表!$E$6)&amp;TEXT(MONTH([1]入力表!$E$6)+1,"00"))&gt;YEAR($D158)&amp;TEXT(MONTH($D158),"00"),COUNTIF(BC163:CG163,"●"),"")</f>
        <v>0</v>
      </c>
      <c r="CV162" s="34" t="str">
        <f t="shared" si="268"/>
        <v>対象期間</v>
      </c>
      <c r="CX162" s="39" t="s">
        <v>16</v>
      </c>
      <c r="CY162" s="47"/>
      <c r="CZ162" s="47"/>
      <c r="DA162" s="47"/>
      <c r="DB162" s="47"/>
      <c r="DC162" s="47"/>
      <c r="DD162" s="47"/>
      <c r="DE162" s="47"/>
      <c r="DF162" s="47"/>
      <c r="DG162" s="47"/>
      <c r="DH162" s="47"/>
      <c r="DI162" s="47"/>
      <c r="DJ162" s="47"/>
      <c r="DK162" s="47"/>
      <c r="DL162" s="47"/>
      <c r="DM162" s="47"/>
      <c r="DN162" s="47"/>
      <c r="DO162" s="47"/>
      <c r="DP162" s="47"/>
      <c r="DQ162" s="47"/>
      <c r="DR162" s="47"/>
      <c r="DS162" s="47"/>
      <c r="DT162" s="47"/>
      <c r="DU162" s="47"/>
      <c r="DV162" s="47"/>
      <c r="DW162" s="47"/>
      <c r="DX162" s="47"/>
      <c r="DY162" s="47"/>
      <c r="DZ162" s="47"/>
      <c r="EA162" s="47"/>
      <c r="EB162" s="47"/>
      <c r="EC162" s="85"/>
      <c r="ED162" s="49"/>
      <c r="EE162" s="49"/>
      <c r="EF162" s="49"/>
      <c r="EG162" s="49"/>
      <c r="EH162" s="49"/>
      <c r="EI162" s="49"/>
      <c r="EJ162" s="49"/>
      <c r="EK162" s="69">
        <f>COUNTIF(CY162:EC162,"○")</f>
        <v>0</v>
      </c>
      <c r="EL162" s="66">
        <f>+EK162+EL154</f>
        <v>0</v>
      </c>
      <c r="EN162" s="142"/>
      <c r="EO162" s="37" t="s">
        <v>19</v>
      </c>
      <c r="EP162" s="43">
        <f>IF(IF(MONTH([1]入力表!$E$6)=12,YEAR([1]入力表!$E$6)+1&amp;"01",YEAR([1]入力表!$E$6)&amp;TEXT(MONTH([1]入力表!$E$6)+1,"00"))&gt;YEAR($D158)&amp;TEXT(MONTH($D158),"00"),COUNTIF(CY163:EC163,"●"),"")</f>
        <v>0</v>
      </c>
      <c r="ER162" s="68"/>
      <c r="ES162" s="68"/>
      <c r="ET162" s="68"/>
      <c r="EU162" s="68"/>
      <c r="EV162" s="68"/>
      <c r="EW162" s="68"/>
    </row>
    <row r="163" spans="1:153" s="28" customFormat="1" ht="19.5" thickBot="1">
      <c r="A163" s="34" t="str">
        <f t="shared" si="267"/>
        <v>対象期間</v>
      </c>
      <c r="C163" s="70" t="s">
        <v>23</v>
      </c>
      <c r="D163" s="71"/>
      <c r="E163" s="71"/>
      <c r="F163" s="71"/>
      <c r="G163" s="71"/>
      <c r="H163" s="71"/>
      <c r="I163" s="71"/>
      <c r="J163" s="71"/>
      <c r="K163" s="71"/>
      <c r="L163" s="71"/>
      <c r="M163" s="71"/>
      <c r="N163" s="71"/>
      <c r="O163" s="71"/>
      <c r="P163" s="71"/>
      <c r="Q163" s="71"/>
      <c r="R163" s="71"/>
      <c r="S163" s="71"/>
      <c r="T163" s="71"/>
      <c r="U163" s="71"/>
      <c r="V163" s="71"/>
      <c r="W163" s="71"/>
      <c r="X163" s="71"/>
      <c r="Y163" s="71"/>
      <c r="Z163" s="71"/>
      <c r="AA163" s="71"/>
      <c r="AB163" s="71"/>
      <c r="AC163" s="71"/>
      <c r="AD163" s="71"/>
      <c r="AE163" s="71"/>
      <c r="AF163" s="71"/>
      <c r="AG163" s="71"/>
      <c r="AH163" s="93"/>
      <c r="AI163" s="73"/>
      <c r="AJ163" s="73"/>
      <c r="AK163" s="73"/>
      <c r="AL163" s="73"/>
      <c r="AM163" s="73"/>
      <c r="AN163" s="73"/>
      <c r="AO163" s="73"/>
      <c r="AP163" s="76">
        <f>COUNTIF(D163:AH163,"●")</f>
        <v>0</v>
      </c>
      <c r="AQ163" s="75">
        <f>+AP163+AQ155</f>
        <v>0</v>
      </c>
      <c r="AS163" s="142"/>
      <c r="AT163" s="37" t="s">
        <v>21</v>
      </c>
      <c r="AU163" s="50">
        <f>IFERROR(+AU162/AU161,"")</f>
        <v>0</v>
      </c>
      <c r="AV163" s="51" t="str">
        <f>IF(AU163="","",IF(AU163&gt;=0.285,"4週8休以上",IF(AU163&gt;=0.25,"4週7休以上4週8休未満",IF(AU163&gt;=0.214,"4週6休以上4週7休未満",IF(0.214&gt;AU163,"4週6休未満")))))</f>
        <v>4週6休未満</v>
      </c>
      <c r="AX163" s="68"/>
      <c r="AY163" s="68"/>
      <c r="AZ163" s="68"/>
      <c r="BB163" s="70" t="s">
        <v>23</v>
      </c>
      <c r="BC163" s="71"/>
      <c r="BD163" s="71"/>
      <c r="BE163" s="71"/>
      <c r="BF163" s="71"/>
      <c r="BG163" s="71"/>
      <c r="BH163" s="71"/>
      <c r="BI163" s="71"/>
      <c r="BJ163" s="71"/>
      <c r="BK163" s="71"/>
      <c r="BL163" s="71"/>
      <c r="BM163" s="71"/>
      <c r="BN163" s="71"/>
      <c r="BO163" s="71"/>
      <c r="BP163" s="71"/>
      <c r="BQ163" s="71"/>
      <c r="BR163" s="71"/>
      <c r="BS163" s="71"/>
      <c r="BT163" s="71"/>
      <c r="BU163" s="71"/>
      <c r="BV163" s="71"/>
      <c r="BW163" s="71"/>
      <c r="BX163" s="71"/>
      <c r="BY163" s="71"/>
      <c r="BZ163" s="71"/>
      <c r="CA163" s="71"/>
      <c r="CB163" s="71"/>
      <c r="CC163" s="71"/>
      <c r="CD163" s="71"/>
      <c r="CE163" s="71"/>
      <c r="CF163" s="71"/>
      <c r="CG163" s="93"/>
      <c r="CH163" s="73"/>
      <c r="CI163" s="73"/>
      <c r="CJ163" s="73"/>
      <c r="CK163" s="73"/>
      <c r="CL163" s="73"/>
      <c r="CM163" s="73"/>
      <c r="CN163" s="73"/>
      <c r="CO163" s="76">
        <f>COUNTIF(BC163:CG163,"●")</f>
        <v>0</v>
      </c>
      <c r="CP163" s="75">
        <f>+CO163+CP155</f>
        <v>0</v>
      </c>
      <c r="CR163" s="142"/>
      <c r="CS163" s="37" t="s">
        <v>21</v>
      </c>
      <c r="CT163" s="50">
        <f>IFERROR(+CT162/CT161,"")</f>
        <v>0</v>
      </c>
      <c r="CU163" s="51" t="str">
        <f>IF(CT163="","",IF(CT163&gt;=0.285,"4週8休以上",IF(CT163&gt;=0.25,"4週7休以上4週8休未満",IF(CT163&gt;=0.214,"4週6休以上4週7休未満",IF(0.214&gt;CT163,"4週6休未満")))))</f>
        <v>4週6休未満</v>
      </c>
      <c r="CV163" s="34" t="str">
        <f t="shared" si="268"/>
        <v>対象期間</v>
      </c>
      <c r="CX163" s="70" t="s">
        <v>23</v>
      </c>
      <c r="CY163" s="71"/>
      <c r="CZ163" s="71"/>
      <c r="DA163" s="71"/>
      <c r="DB163" s="71"/>
      <c r="DC163" s="71"/>
      <c r="DD163" s="71"/>
      <c r="DE163" s="71"/>
      <c r="DF163" s="71"/>
      <c r="DG163" s="71"/>
      <c r="DH163" s="71"/>
      <c r="DI163" s="71"/>
      <c r="DJ163" s="71"/>
      <c r="DK163" s="71"/>
      <c r="DL163" s="71"/>
      <c r="DM163" s="71"/>
      <c r="DN163" s="71"/>
      <c r="DO163" s="71"/>
      <c r="DP163" s="71"/>
      <c r="DQ163" s="71"/>
      <c r="DR163" s="71"/>
      <c r="DS163" s="71"/>
      <c r="DT163" s="71"/>
      <c r="DU163" s="71"/>
      <c r="DV163" s="71"/>
      <c r="DW163" s="71"/>
      <c r="DX163" s="71"/>
      <c r="DY163" s="71"/>
      <c r="DZ163" s="71"/>
      <c r="EA163" s="71"/>
      <c r="EB163" s="71"/>
      <c r="EC163" s="93"/>
      <c r="ED163" s="73"/>
      <c r="EE163" s="73"/>
      <c r="EF163" s="73"/>
      <c r="EG163" s="73"/>
      <c r="EH163" s="73"/>
      <c r="EI163" s="73"/>
      <c r="EJ163" s="73"/>
      <c r="EK163" s="76">
        <f>COUNTIF(CY163:EC163,"●")</f>
        <v>0</v>
      </c>
      <c r="EL163" s="75">
        <f>+EK163+EL155</f>
        <v>0</v>
      </c>
      <c r="EN163" s="142"/>
      <c r="EO163" s="37" t="s">
        <v>21</v>
      </c>
      <c r="EP163" s="50">
        <f>IFERROR(+EP162/EP161,"")</f>
        <v>0</v>
      </c>
      <c r="EQ163" s="51" t="str">
        <f>IF(EP163="","",IF(EP163&gt;=0.285,"4週8休以上",IF(EP163&gt;=0.25,"4週7休以上4週8休未満",IF(EP163&gt;=0.214,"4週6休以上4週7休未満",IF(0.214&gt;EP163,"4週6休未満")))))</f>
        <v>4週6休未満</v>
      </c>
      <c r="ER163" s="68"/>
      <c r="ES163" s="68"/>
      <c r="ET163" s="68"/>
      <c r="EU163" s="68"/>
      <c r="EV163" s="68"/>
      <c r="EW163" s="68"/>
    </row>
    <row r="164" spans="1:153" s="28" customFormat="1" ht="19.5" thickBot="1">
      <c r="A164" s="34"/>
      <c r="C164" s="77" t="s">
        <v>25</v>
      </c>
      <c r="D164" s="137"/>
      <c r="E164" s="138"/>
      <c r="F164" s="138"/>
      <c r="G164" s="138"/>
      <c r="H164" s="139"/>
      <c r="I164" s="137" t="str">
        <f>IF(COUNTIF(I163:O163,"")&gt;=7,"",IF(COUNTIF(I163:O163,"●")&gt;=2,"OK","OUT"))</f>
        <v/>
      </c>
      <c r="J164" s="138"/>
      <c r="K164" s="138"/>
      <c r="L164" s="138"/>
      <c r="M164" s="138"/>
      <c r="N164" s="138"/>
      <c r="O164" s="139"/>
      <c r="P164" s="137" t="str">
        <f>IF(COUNTIF(P163:V163,"")&gt;=7,"",IF(COUNTIF(P163:V163,"●")&gt;=2,"OK","OUT"))</f>
        <v/>
      </c>
      <c r="Q164" s="138"/>
      <c r="R164" s="138"/>
      <c r="S164" s="138"/>
      <c r="T164" s="138"/>
      <c r="U164" s="138"/>
      <c r="V164" s="139"/>
      <c r="W164" s="137" t="str">
        <f>IF(COUNTIF(W163:AC163,"")&gt;=7,"",IF(COUNTIF(W163:AC163,"●")&gt;=2,"OK","OUT"))</f>
        <v/>
      </c>
      <c r="X164" s="138"/>
      <c r="Y164" s="138"/>
      <c r="Z164" s="138"/>
      <c r="AA164" s="138"/>
      <c r="AB164" s="138"/>
      <c r="AC164" s="139"/>
      <c r="AD164" s="137" t="str">
        <f>IF(COUNTIF(AD163:AJ163,"")&gt;=7,"",IF(COUNTIF(AD163:AJ163,"●")&gt;=2,"OK","OUT"))</f>
        <v/>
      </c>
      <c r="AE164" s="138"/>
      <c r="AF164" s="138"/>
      <c r="AG164" s="138"/>
      <c r="AH164" s="138"/>
      <c r="AI164" s="138"/>
      <c r="AJ164" s="139"/>
      <c r="AK164" s="137"/>
      <c r="AL164" s="138"/>
      <c r="AM164" s="138"/>
      <c r="AN164" s="138"/>
      <c r="AO164" s="138"/>
      <c r="AP164" s="83"/>
      <c r="AQ164" s="79"/>
      <c r="AS164" s="143"/>
      <c r="AT164" s="80" t="s">
        <v>26</v>
      </c>
      <c r="AU164" s="81" t="str">
        <f>IF(COUNTIF(D164:AO164,"OUT")&gt;=1,"OUT","OK")</f>
        <v>OK</v>
      </c>
      <c r="AV164" s="82"/>
      <c r="AX164" s="68"/>
      <c r="AY164" s="68"/>
      <c r="AZ164" s="68"/>
      <c r="BB164" s="77" t="s">
        <v>25</v>
      </c>
      <c r="BC164" s="137"/>
      <c r="BD164" s="138"/>
      <c r="BE164" s="138"/>
      <c r="BF164" s="138"/>
      <c r="BG164" s="139"/>
      <c r="BH164" s="137" t="str">
        <f>IF(COUNTIF(BH163:BN163,"")&gt;=7,"",IF(COUNTIF(BH163:BN163,"●")&gt;=2,"OK","OUT"))</f>
        <v/>
      </c>
      <c r="BI164" s="138"/>
      <c r="BJ164" s="138"/>
      <c r="BK164" s="138"/>
      <c r="BL164" s="138"/>
      <c r="BM164" s="138"/>
      <c r="BN164" s="139"/>
      <c r="BO164" s="137" t="str">
        <f>IF(COUNTIF(BO163:BU163,"")&gt;=7,"",IF(COUNTIF(BO163:BU163,"●")&gt;=2,"OK","OUT"))</f>
        <v/>
      </c>
      <c r="BP164" s="138"/>
      <c r="BQ164" s="138"/>
      <c r="BR164" s="138"/>
      <c r="BS164" s="138"/>
      <c r="BT164" s="138"/>
      <c r="BU164" s="139"/>
      <c r="BV164" s="137" t="str">
        <f>IF(COUNTIF(BV163:CB163,"")&gt;=7,"",IF(COUNTIF(BV163:CB163,"●")&gt;=2,"OK","OUT"))</f>
        <v/>
      </c>
      <c r="BW164" s="138"/>
      <c r="BX164" s="138"/>
      <c r="BY164" s="138"/>
      <c r="BZ164" s="138"/>
      <c r="CA164" s="138"/>
      <c r="CB164" s="139"/>
      <c r="CC164" s="137" t="str">
        <f>IF(COUNTIF(CC163:CI163,"")&gt;=7,"",IF(COUNTIF(CC163:CI163,"●")&gt;=2,"OK","OUT"))</f>
        <v/>
      </c>
      <c r="CD164" s="138"/>
      <c r="CE164" s="138"/>
      <c r="CF164" s="138"/>
      <c r="CG164" s="138"/>
      <c r="CH164" s="138"/>
      <c r="CI164" s="139"/>
      <c r="CJ164" s="137"/>
      <c r="CK164" s="138"/>
      <c r="CL164" s="138"/>
      <c r="CM164" s="138"/>
      <c r="CN164" s="138"/>
      <c r="CO164" s="83"/>
      <c r="CP164" s="79"/>
      <c r="CR164" s="143"/>
      <c r="CS164" s="80" t="s">
        <v>26</v>
      </c>
      <c r="CT164" s="81" t="str">
        <f>IF(COUNTIF(BC164:CN164,"OUT")&gt;=1,"OUT","OK")</f>
        <v>OK</v>
      </c>
      <c r="CU164" s="82"/>
      <c r="CV164" s="34"/>
      <c r="CX164" s="77" t="s">
        <v>25</v>
      </c>
      <c r="CY164" s="137"/>
      <c r="CZ164" s="138"/>
      <c r="DA164" s="138"/>
      <c r="DB164" s="138"/>
      <c r="DC164" s="139"/>
      <c r="DD164" s="137" t="str">
        <f>IF(COUNTIF(DD163:DJ163,"")&gt;=7,"",IF(COUNTIF(DD163:DJ163,"●")&gt;=2,"OK","OUT"))</f>
        <v/>
      </c>
      <c r="DE164" s="138"/>
      <c r="DF164" s="138"/>
      <c r="DG164" s="138"/>
      <c r="DH164" s="138"/>
      <c r="DI164" s="138"/>
      <c r="DJ164" s="139"/>
      <c r="DK164" s="137" t="str">
        <f>IF(COUNTIF(DK163:DQ163,"")&gt;=7,"",IF(COUNTIF(DK163:DQ163,"●")&gt;=2,"OK","OUT"))</f>
        <v/>
      </c>
      <c r="DL164" s="138"/>
      <c r="DM164" s="138"/>
      <c r="DN164" s="138"/>
      <c r="DO164" s="138"/>
      <c r="DP164" s="138"/>
      <c r="DQ164" s="139"/>
      <c r="DR164" s="137" t="str">
        <f>IF(COUNTIF(DR163:DX163,"")&gt;=7,"",IF(COUNTIF(DR163:DX163,"●")&gt;=2,"OK","OUT"))</f>
        <v/>
      </c>
      <c r="DS164" s="138"/>
      <c r="DT164" s="138"/>
      <c r="DU164" s="138"/>
      <c r="DV164" s="138"/>
      <c r="DW164" s="138"/>
      <c r="DX164" s="139"/>
      <c r="DY164" s="137" t="str">
        <f>IF(COUNTIF(DY163:EE163,"")&gt;=7,"",IF(COUNTIF(DY163:EE163,"●")&gt;=2,"OK","OUT"))</f>
        <v/>
      </c>
      <c r="DZ164" s="138"/>
      <c r="EA164" s="138"/>
      <c r="EB164" s="138"/>
      <c r="EC164" s="138"/>
      <c r="ED164" s="138"/>
      <c r="EE164" s="139"/>
      <c r="EF164" s="137"/>
      <c r="EG164" s="138"/>
      <c r="EH164" s="138"/>
      <c r="EI164" s="138"/>
      <c r="EJ164" s="138"/>
      <c r="EK164" s="83"/>
      <c r="EL164" s="79"/>
      <c r="EN164" s="143"/>
      <c r="EO164" s="80" t="s">
        <v>26</v>
      </c>
      <c r="EP164" s="81" t="str">
        <f>IF(COUNTIF(CY164:EJ164,"OUT")&gt;=1,"OUT","OK")</f>
        <v>OK</v>
      </c>
      <c r="EQ164" s="82"/>
      <c r="ER164" s="68"/>
      <c r="ES164" s="68"/>
      <c r="ET164" s="68"/>
      <c r="EU164" s="68"/>
      <c r="EV164" s="68"/>
      <c r="EW164" s="68"/>
    </row>
    <row r="165" spans="1:153" ht="19.5" thickBot="1">
      <c r="A165" s="34" t="str">
        <f t="shared" si="267"/>
        <v>対象期間</v>
      </c>
      <c r="AF165" s="29"/>
      <c r="AH165" s="100"/>
      <c r="AI165" s="100"/>
      <c r="AJ165" s="100"/>
      <c r="AK165" s="100"/>
      <c r="AL165" s="100"/>
      <c r="AM165" s="100"/>
      <c r="AN165" s="100"/>
      <c r="AO165" s="100"/>
      <c r="AX165" s="1"/>
      <c r="AY165" s="1"/>
      <c r="AZ165" s="1"/>
      <c r="CE165" s="29"/>
      <c r="CG165" s="100"/>
      <c r="CH165" s="100"/>
      <c r="CI165" s="100"/>
      <c r="CJ165" s="100"/>
      <c r="CK165" s="100"/>
      <c r="CL165" s="100"/>
      <c r="CM165" s="100"/>
      <c r="CN165" s="100"/>
      <c r="CV165" s="34" t="str">
        <f t="shared" si="268"/>
        <v>対象期間</v>
      </c>
      <c r="EA165" s="29"/>
      <c r="EC165" s="100"/>
      <c r="ED165" s="100"/>
      <c r="EE165" s="100"/>
      <c r="EF165" s="100"/>
      <c r="EG165" s="100"/>
      <c r="EH165" s="100"/>
      <c r="EI165" s="100"/>
      <c r="EJ165" s="100"/>
      <c r="ER165" s="1"/>
      <c r="ES165" s="1"/>
      <c r="ET165" s="1"/>
      <c r="EU165" s="1"/>
      <c r="EV165" s="1"/>
      <c r="EW165" s="1"/>
    </row>
    <row r="166" spans="1:153" ht="13.5" customHeight="1">
      <c r="A166" s="34" t="str">
        <f t="shared" ref="A166:A173" si="278">IF($AU$166="","","対象期間")</f>
        <v>対象期間</v>
      </c>
      <c r="C166" s="36" t="s">
        <v>13</v>
      </c>
      <c r="D166" s="145">
        <f>D158+MONTH(1)</f>
        <v>11</v>
      </c>
      <c r="E166" s="146"/>
      <c r="F166" s="146"/>
      <c r="G166" s="146"/>
      <c r="H166" s="146"/>
      <c r="I166" s="146"/>
      <c r="J166" s="146"/>
      <c r="K166" s="146"/>
      <c r="L166" s="146"/>
      <c r="M166" s="146"/>
      <c r="N166" s="146"/>
      <c r="O166" s="146"/>
      <c r="P166" s="146"/>
      <c r="Q166" s="146"/>
      <c r="R166" s="146"/>
      <c r="S166" s="146"/>
      <c r="T166" s="146"/>
      <c r="U166" s="146"/>
      <c r="V166" s="146"/>
      <c r="W166" s="146"/>
      <c r="X166" s="146"/>
      <c r="Y166" s="146"/>
      <c r="Z166" s="146"/>
      <c r="AA166" s="146"/>
      <c r="AB166" s="146"/>
      <c r="AC166" s="146"/>
      <c r="AD166" s="146"/>
      <c r="AE166" s="146"/>
      <c r="AF166" s="146"/>
      <c r="AG166" s="146"/>
      <c r="AH166" s="147">
        <f>D166+1</f>
        <v>12</v>
      </c>
      <c r="AI166" s="148"/>
      <c r="AJ166" s="148"/>
      <c r="AK166" s="148"/>
      <c r="AL166" s="148"/>
      <c r="AM166" s="148"/>
      <c r="AN166" s="148"/>
      <c r="AO166" s="149"/>
      <c r="AP166" s="150" t="s">
        <v>14</v>
      </c>
      <c r="AQ166" s="153" t="s">
        <v>15</v>
      </c>
      <c r="AS166" s="144" t="s">
        <v>16</v>
      </c>
      <c r="AT166" s="37" t="s">
        <v>17</v>
      </c>
      <c r="AU166" s="38">
        <f>IF(IF(MONTH([1]入力表!$E$6)=12,YEAR([1]入力表!$E$6)+1&amp;"01",YEAR([1]入力表!$E$6)&amp;TEXT(MONTH([1]入力表!$E$6)+1,"00"))&gt;YEAR($D166)&amp;TEXT(MONTH($D166),"00"),COUNTIF(D170:AH170,"")+COUNTIF(D170:AH170,"○"),"")</f>
        <v>31</v>
      </c>
      <c r="AX166" s="1"/>
      <c r="AY166" s="1"/>
      <c r="AZ166" s="1"/>
      <c r="BB166" s="36" t="s">
        <v>13</v>
      </c>
      <c r="BC166" s="145">
        <f>BC158+MONTH(1)</f>
        <v>11</v>
      </c>
      <c r="BD166" s="146"/>
      <c r="BE166" s="146"/>
      <c r="BF166" s="146"/>
      <c r="BG166" s="146"/>
      <c r="BH166" s="146"/>
      <c r="BI166" s="146"/>
      <c r="BJ166" s="146"/>
      <c r="BK166" s="146"/>
      <c r="BL166" s="146"/>
      <c r="BM166" s="146"/>
      <c r="BN166" s="146"/>
      <c r="BO166" s="146"/>
      <c r="BP166" s="146"/>
      <c r="BQ166" s="146"/>
      <c r="BR166" s="146"/>
      <c r="BS166" s="146"/>
      <c r="BT166" s="146"/>
      <c r="BU166" s="146"/>
      <c r="BV166" s="146"/>
      <c r="BW166" s="146"/>
      <c r="BX166" s="146"/>
      <c r="BY166" s="146"/>
      <c r="BZ166" s="146"/>
      <c r="CA166" s="146"/>
      <c r="CB166" s="146"/>
      <c r="CC166" s="146"/>
      <c r="CD166" s="146"/>
      <c r="CE166" s="146"/>
      <c r="CF166" s="146"/>
      <c r="CG166" s="147">
        <f>BC166+1</f>
        <v>12</v>
      </c>
      <c r="CH166" s="148"/>
      <c r="CI166" s="148"/>
      <c r="CJ166" s="148"/>
      <c r="CK166" s="148"/>
      <c r="CL166" s="148"/>
      <c r="CM166" s="148"/>
      <c r="CN166" s="149"/>
      <c r="CO166" s="150" t="s">
        <v>14</v>
      </c>
      <c r="CP166" s="153" t="s">
        <v>15</v>
      </c>
      <c r="CR166" s="144" t="s">
        <v>16</v>
      </c>
      <c r="CS166" s="37" t="s">
        <v>17</v>
      </c>
      <c r="CT166" s="38">
        <f>IF(IF(MONTH([1]入力表!$E$6)=12,YEAR([1]入力表!$E$6)+1&amp;"01",YEAR([1]入力表!$E$6)&amp;TEXT(MONTH([1]入力表!$E$6)+1,"00"))&gt;YEAR($D166)&amp;TEXT(MONTH($D166),"00"),COUNTIF(BC170:CG170,"")+COUNTIF(BC170:CG170,"○"),"")</f>
        <v>31</v>
      </c>
      <c r="CV166" s="34" t="str">
        <f t="shared" ref="CV166:CV173" si="279">IF($AU$166="","","対象期間")</f>
        <v>対象期間</v>
      </c>
      <c r="CX166" s="36" t="s">
        <v>13</v>
      </c>
      <c r="CY166" s="145">
        <f>CY158+MONTH(1)</f>
        <v>11</v>
      </c>
      <c r="CZ166" s="146"/>
      <c r="DA166" s="146"/>
      <c r="DB166" s="146"/>
      <c r="DC166" s="146"/>
      <c r="DD166" s="146"/>
      <c r="DE166" s="146"/>
      <c r="DF166" s="146"/>
      <c r="DG166" s="146"/>
      <c r="DH166" s="146"/>
      <c r="DI166" s="146"/>
      <c r="DJ166" s="146"/>
      <c r="DK166" s="146"/>
      <c r="DL166" s="146"/>
      <c r="DM166" s="146"/>
      <c r="DN166" s="146"/>
      <c r="DO166" s="146"/>
      <c r="DP166" s="146"/>
      <c r="DQ166" s="146"/>
      <c r="DR166" s="146"/>
      <c r="DS166" s="146"/>
      <c r="DT166" s="146"/>
      <c r="DU166" s="146"/>
      <c r="DV166" s="146"/>
      <c r="DW166" s="146"/>
      <c r="DX166" s="146"/>
      <c r="DY166" s="146"/>
      <c r="DZ166" s="146"/>
      <c r="EA166" s="146"/>
      <c r="EB166" s="146"/>
      <c r="EC166" s="147">
        <f>CY166+1</f>
        <v>12</v>
      </c>
      <c r="ED166" s="148"/>
      <c r="EE166" s="148"/>
      <c r="EF166" s="148"/>
      <c r="EG166" s="148"/>
      <c r="EH166" s="148"/>
      <c r="EI166" s="148"/>
      <c r="EJ166" s="149"/>
      <c r="EK166" s="150" t="s">
        <v>14</v>
      </c>
      <c r="EL166" s="153" t="s">
        <v>15</v>
      </c>
      <c r="EN166" s="144" t="s">
        <v>16</v>
      </c>
      <c r="EO166" s="37" t="s">
        <v>17</v>
      </c>
      <c r="EP166" s="38">
        <f>IF(IF(MONTH([1]入力表!$E$6)=12,YEAR([1]入力表!$E$6)+1&amp;"01",YEAR([1]入力表!$E$6)&amp;TEXT(MONTH([1]入力表!$E$6)+1,"00"))&gt;YEAR($D166)&amp;TEXT(MONTH($D166),"00"),COUNTIF(CY170:EC170,"")+COUNTIF(CY170:EC170,"○"),"")</f>
        <v>31</v>
      </c>
      <c r="ER166" s="1"/>
      <c r="ES166" s="1"/>
      <c r="ET166" s="1"/>
      <c r="EU166" s="1"/>
      <c r="EV166" s="1"/>
      <c r="EW166" s="1"/>
    </row>
    <row r="167" spans="1:153" ht="19.5" thickBot="1">
      <c r="A167" s="34" t="str">
        <f t="shared" si="278"/>
        <v>対象期間</v>
      </c>
      <c r="C167" s="39" t="s">
        <v>18</v>
      </c>
      <c r="D167" s="40">
        <f>DATE($M$7,D166,1)</f>
        <v>45962</v>
      </c>
      <c r="E167" s="40">
        <f>D167+1</f>
        <v>45963</v>
      </c>
      <c r="F167" s="40">
        <f t="shared" ref="F167:AO167" si="280">E167+1</f>
        <v>45964</v>
      </c>
      <c r="G167" s="41">
        <f t="shared" si="280"/>
        <v>45965</v>
      </c>
      <c r="H167" s="41">
        <f t="shared" si="280"/>
        <v>45966</v>
      </c>
      <c r="I167" s="41">
        <f t="shared" si="280"/>
        <v>45967</v>
      </c>
      <c r="J167" s="41">
        <f t="shared" si="280"/>
        <v>45968</v>
      </c>
      <c r="K167" s="41">
        <f t="shared" si="280"/>
        <v>45969</v>
      </c>
      <c r="L167" s="41">
        <f t="shared" si="280"/>
        <v>45970</v>
      </c>
      <c r="M167" s="41">
        <f t="shared" si="280"/>
        <v>45971</v>
      </c>
      <c r="N167" s="41">
        <f t="shared" si="280"/>
        <v>45972</v>
      </c>
      <c r="O167" s="41">
        <f t="shared" si="280"/>
        <v>45973</v>
      </c>
      <c r="P167" s="41">
        <f t="shared" si="280"/>
        <v>45974</v>
      </c>
      <c r="Q167" s="41">
        <f t="shared" si="280"/>
        <v>45975</v>
      </c>
      <c r="R167" s="41">
        <f t="shared" si="280"/>
        <v>45976</v>
      </c>
      <c r="S167" s="41">
        <f t="shared" si="280"/>
        <v>45977</v>
      </c>
      <c r="T167" s="41">
        <f t="shared" si="280"/>
        <v>45978</v>
      </c>
      <c r="U167" s="41">
        <f t="shared" si="280"/>
        <v>45979</v>
      </c>
      <c r="V167" s="41">
        <f t="shared" si="280"/>
        <v>45980</v>
      </c>
      <c r="W167" s="41">
        <f t="shared" si="280"/>
        <v>45981</v>
      </c>
      <c r="X167" s="41">
        <f t="shared" si="280"/>
        <v>45982</v>
      </c>
      <c r="Y167" s="41">
        <f t="shared" si="280"/>
        <v>45983</v>
      </c>
      <c r="Z167" s="41">
        <f t="shared" si="280"/>
        <v>45984</v>
      </c>
      <c r="AA167" s="41">
        <f t="shared" si="280"/>
        <v>45985</v>
      </c>
      <c r="AB167" s="41">
        <f t="shared" si="280"/>
        <v>45986</v>
      </c>
      <c r="AC167" s="41">
        <f t="shared" si="280"/>
        <v>45987</v>
      </c>
      <c r="AD167" s="41">
        <f t="shared" si="280"/>
        <v>45988</v>
      </c>
      <c r="AE167" s="41">
        <f t="shared" si="280"/>
        <v>45989</v>
      </c>
      <c r="AF167" s="41">
        <f t="shared" si="280"/>
        <v>45990</v>
      </c>
      <c r="AG167" s="84">
        <f t="shared" si="280"/>
        <v>45991</v>
      </c>
      <c r="AH167" s="42">
        <f t="shared" si="280"/>
        <v>45992</v>
      </c>
      <c r="AI167" s="42">
        <f t="shared" si="280"/>
        <v>45993</v>
      </c>
      <c r="AJ167" s="42">
        <f t="shared" si="280"/>
        <v>45994</v>
      </c>
      <c r="AK167" s="42">
        <f t="shared" si="280"/>
        <v>45995</v>
      </c>
      <c r="AL167" s="42">
        <f t="shared" si="280"/>
        <v>45996</v>
      </c>
      <c r="AM167" s="42">
        <f t="shared" si="280"/>
        <v>45997</v>
      </c>
      <c r="AN167" s="42">
        <f t="shared" si="280"/>
        <v>45998</v>
      </c>
      <c r="AO167" s="42">
        <f t="shared" si="280"/>
        <v>45999</v>
      </c>
      <c r="AP167" s="151"/>
      <c r="AQ167" s="154"/>
      <c r="AS167" s="144"/>
      <c r="AT167" s="37" t="s">
        <v>19</v>
      </c>
      <c r="AU167" s="43">
        <f>IF(IF(MONTH([1]入力表!$E$6)=12,YEAR([1]入力表!$E$6)+1&amp;"01",YEAR([1]入力表!$E$6)&amp;TEXT(MONTH([1]入力表!$E$6)+1,"00"))&gt;YEAR($D166)&amp;TEXT(MONTH($D166),"00"),COUNTIF(D170:AH170,"○"),"")</f>
        <v>0</v>
      </c>
      <c r="AX167" s="1"/>
      <c r="AY167" s="1"/>
      <c r="AZ167" s="1"/>
      <c r="BB167" s="39" t="s">
        <v>18</v>
      </c>
      <c r="BC167" s="40">
        <f>DATE($M$7,BC166,1)</f>
        <v>45962</v>
      </c>
      <c r="BD167" s="40">
        <f>BC167+1</f>
        <v>45963</v>
      </c>
      <c r="BE167" s="40">
        <f t="shared" ref="BE167:CN167" si="281">BD167+1</f>
        <v>45964</v>
      </c>
      <c r="BF167" s="41">
        <f t="shared" si="281"/>
        <v>45965</v>
      </c>
      <c r="BG167" s="41">
        <f t="shared" si="281"/>
        <v>45966</v>
      </c>
      <c r="BH167" s="41">
        <f t="shared" si="281"/>
        <v>45967</v>
      </c>
      <c r="BI167" s="41">
        <f t="shared" si="281"/>
        <v>45968</v>
      </c>
      <c r="BJ167" s="41">
        <f t="shared" si="281"/>
        <v>45969</v>
      </c>
      <c r="BK167" s="41">
        <f t="shared" si="281"/>
        <v>45970</v>
      </c>
      <c r="BL167" s="41">
        <f t="shared" si="281"/>
        <v>45971</v>
      </c>
      <c r="BM167" s="41">
        <f t="shared" si="281"/>
        <v>45972</v>
      </c>
      <c r="BN167" s="41">
        <f t="shared" si="281"/>
        <v>45973</v>
      </c>
      <c r="BO167" s="41">
        <f t="shared" si="281"/>
        <v>45974</v>
      </c>
      <c r="BP167" s="41">
        <f t="shared" si="281"/>
        <v>45975</v>
      </c>
      <c r="BQ167" s="41">
        <f t="shared" si="281"/>
        <v>45976</v>
      </c>
      <c r="BR167" s="41">
        <f t="shared" si="281"/>
        <v>45977</v>
      </c>
      <c r="BS167" s="41">
        <f t="shared" si="281"/>
        <v>45978</v>
      </c>
      <c r="BT167" s="41">
        <f t="shared" si="281"/>
        <v>45979</v>
      </c>
      <c r="BU167" s="41">
        <f t="shared" si="281"/>
        <v>45980</v>
      </c>
      <c r="BV167" s="41">
        <f t="shared" si="281"/>
        <v>45981</v>
      </c>
      <c r="BW167" s="41">
        <f t="shared" si="281"/>
        <v>45982</v>
      </c>
      <c r="BX167" s="41">
        <f t="shared" si="281"/>
        <v>45983</v>
      </c>
      <c r="BY167" s="41">
        <f t="shared" si="281"/>
        <v>45984</v>
      </c>
      <c r="BZ167" s="41">
        <f t="shared" si="281"/>
        <v>45985</v>
      </c>
      <c r="CA167" s="41">
        <f t="shared" si="281"/>
        <v>45986</v>
      </c>
      <c r="CB167" s="41">
        <f t="shared" si="281"/>
        <v>45987</v>
      </c>
      <c r="CC167" s="41">
        <f t="shared" si="281"/>
        <v>45988</v>
      </c>
      <c r="CD167" s="41">
        <f t="shared" si="281"/>
        <v>45989</v>
      </c>
      <c r="CE167" s="41">
        <f t="shared" si="281"/>
        <v>45990</v>
      </c>
      <c r="CF167" s="84">
        <f t="shared" si="281"/>
        <v>45991</v>
      </c>
      <c r="CG167" s="42">
        <f t="shared" si="281"/>
        <v>45992</v>
      </c>
      <c r="CH167" s="42">
        <f t="shared" si="281"/>
        <v>45993</v>
      </c>
      <c r="CI167" s="42">
        <f t="shared" si="281"/>
        <v>45994</v>
      </c>
      <c r="CJ167" s="42">
        <f t="shared" si="281"/>
        <v>45995</v>
      </c>
      <c r="CK167" s="42">
        <f t="shared" si="281"/>
        <v>45996</v>
      </c>
      <c r="CL167" s="42">
        <f t="shared" si="281"/>
        <v>45997</v>
      </c>
      <c r="CM167" s="42">
        <f t="shared" si="281"/>
        <v>45998</v>
      </c>
      <c r="CN167" s="42">
        <f t="shared" si="281"/>
        <v>45999</v>
      </c>
      <c r="CO167" s="151"/>
      <c r="CP167" s="154"/>
      <c r="CR167" s="144"/>
      <c r="CS167" s="37" t="s">
        <v>19</v>
      </c>
      <c r="CT167" s="43">
        <f>IF(IF(MONTH([1]入力表!$E$6)=12,YEAR([1]入力表!$E$6)+1&amp;"01",YEAR([1]入力表!$E$6)&amp;TEXT(MONTH([1]入力表!$E$6)+1,"00"))&gt;YEAR($D166)&amp;TEXT(MONTH($D166),"00"),COUNTIF(BC170:CG170,"○"),"")</f>
        <v>0</v>
      </c>
      <c r="CV167" s="34" t="str">
        <f t="shared" si="279"/>
        <v>対象期間</v>
      </c>
      <c r="CX167" s="39" t="s">
        <v>18</v>
      </c>
      <c r="CY167" s="40">
        <f>DATE($M$7,CY166,1)</f>
        <v>45962</v>
      </c>
      <c r="CZ167" s="40">
        <f>CY167+1</f>
        <v>45963</v>
      </c>
      <c r="DA167" s="40">
        <f t="shared" ref="DA167:EJ167" si="282">CZ167+1</f>
        <v>45964</v>
      </c>
      <c r="DB167" s="41">
        <f t="shared" si="282"/>
        <v>45965</v>
      </c>
      <c r="DC167" s="41">
        <f t="shared" si="282"/>
        <v>45966</v>
      </c>
      <c r="DD167" s="41">
        <f t="shared" si="282"/>
        <v>45967</v>
      </c>
      <c r="DE167" s="41">
        <f t="shared" si="282"/>
        <v>45968</v>
      </c>
      <c r="DF167" s="41">
        <f t="shared" si="282"/>
        <v>45969</v>
      </c>
      <c r="DG167" s="41">
        <f t="shared" si="282"/>
        <v>45970</v>
      </c>
      <c r="DH167" s="41">
        <f t="shared" si="282"/>
        <v>45971</v>
      </c>
      <c r="DI167" s="41">
        <f t="shared" si="282"/>
        <v>45972</v>
      </c>
      <c r="DJ167" s="41">
        <f t="shared" si="282"/>
        <v>45973</v>
      </c>
      <c r="DK167" s="41">
        <f t="shared" si="282"/>
        <v>45974</v>
      </c>
      <c r="DL167" s="41">
        <f t="shared" si="282"/>
        <v>45975</v>
      </c>
      <c r="DM167" s="41">
        <f t="shared" si="282"/>
        <v>45976</v>
      </c>
      <c r="DN167" s="41">
        <f t="shared" si="282"/>
        <v>45977</v>
      </c>
      <c r="DO167" s="41">
        <f t="shared" si="282"/>
        <v>45978</v>
      </c>
      <c r="DP167" s="41">
        <f t="shared" si="282"/>
        <v>45979</v>
      </c>
      <c r="DQ167" s="41">
        <f t="shared" si="282"/>
        <v>45980</v>
      </c>
      <c r="DR167" s="41">
        <f t="shared" si="282"/>
        <v>45981</v>
      </c>
      <c r="DS167" s="41">
        <f t="shared" si="282"/>
        <v>45982</v>
      </c>
      <c r="DT167" s="41">
        <f t="shared" si="282"/>
        <v>45983</v>
      </c>
      <c r="DU167" s="41">
        <f t="shared" si="282"/>
        <v>45984</v>
      </c>
      <c r="DV167" s="41">
        <f t="shared" si="282"/>
        <v>45985</v>
      </c>
      <c r="DW167" s="41">
        <f t="shared" si="282"/>
        <v>45986</v>
      </c>
      <c r="DX167" s="41">
        <f t="shared" si="282"/>
        <v>45987</v>
      </c>
      <c r="DY167" s="41">
        <f t="shared" si="282"/>
        <v>45988</v>
      </c>
      <c r="DZ167" s="41">
        <f t="shared" si="282"/>
        <v>45989</v>
      </c>
      <c r="EA167" s="41">
        <f t="shared" si="282"/>
        <v>45990</v>
      </c>
      <c r="EB167" s="84">
        <f t="shared" si="282"/>
        <v>45991</v>
      </c>
      <c r="EC167" s="42">
        <f t="shared" si="282"/>
        <v>45992</v>
      </c>
      <c r="ED167" s="42">
        <f t="shared" si="282"/>
        <v>45993</v>
      </c>
      <c r="EE167" s="42">
        <f t="shared" si="282"/>
        <v>45994</v>
      </c>
      <c r="EF167" s="42">
        <f t="shared" si="282"/>
        <v>45995</v>
      </c>
      <c r="EG167" s="42">
        <f t="shared" si="282"/>
        <v>45996</v>
      </c>
      <c r="EH167" s="42">
        <f t="shared" si="282"/>
        <v>45997</v>
      </c>
      <c r="EI167" s="42">
        <f t="shared" si="282"/>
        <v>45998</v>
      </c>
      <c r="EJ167" s="42">
        <f t="shared" si="282"/>
        <v>45999</v>
      </c>
      <c r="EK167" s="151"/>
      <c r="EL167" s="154"/>
      <c r="EN167" s="144"/>
      <c r="EO167" s="37" t="s">
        <v>19</v>
      </c>
      <c r="EP167" s="43">
        <f>IF(IF(MONTH([1]入力表!$E$6)=12,YEAR([1]入力表!$E$6)+1&amp;"01",YEAR([1]入力表!$E$6)&amp;TEXT(MONTH([1]入力表!$E$6)+1,"00"))&gt;YEAR($D166)&amp;TEXT(MONTH($D166),"00"),COUNTIF(CY170:EC170,"○"),"")</f>
        <v>0</v>
      </c>
      <c r="ER167" s="1"/>
      <c r="ES167" s="1"/>
      <c r="ET167" s="1"/>
      <c r="EU167" s="1"/>
      <c r="EV167" s="1"/>
      <c r="EW167" s="1"/>
    </row>
    <row r="168" spans="1:153" ht="19.5" thickBot="1">
      <c r="A168" s="34" t="str">
        <f t="shared" si="278"/>
        <v>対象期間</v>
      </c>
      <c r="C168" s="39" t="s">
        <v>20</v>
      </c>
      <c r="D168" s="46" t="str">
        <f>TEXT(WEEKDAY(+D167),"aaa")</f>
        <v>土</v>
      </c>
      <c r="E168" s="46" t="str">
        <f>TEXT(WEEKDAY(+E167),"aaa")</f>
        <v>日</v>
      </c>
      <c r="F168" s="46" t="str">
        <f t="shared" ref="F168:AE168" si="283">TEXT(WEEKDAY(+F167),"aaa")</f>
        <v>月</v>
      </c>
      <c r="G168" s="47" t="str">
        <f t="shared" si="283"/>
        <v>火</v>
      </c>
      <c r="H168" s="47" t="str">
        <f t="shared" si="283"/>
        <v>水</v>
      </c>
      <c r="I168" s="47" t="str">
        <f t="shared" si="283"/>
        <v>木</v>
      </c>
      <c r="J168" s="47" t="str">
        <f t="shared" si="283"/>
        <v>金</v>
      </c>
      <c r="K168" s="47" t="str">
        <f t="shared" si="283"/>
        <v>土</v>
      </c>
      <c r="L168" s="47" t="str">
        <f t="shared" si="283"/>
        <v>日</v>
      </c>
      <c r="M168" s="47" t="str">
        <f t="shared" si="283"/>
        <v>月</v>
      </c>
      <c r="N168" s="47" t="str">
        <f t="shared" si="283"/>
        <v>火</v>
      </c>
      <c r="O168" s="47" t="str">
        <f t="shared" si="283"/>
        <v>水</v>
      </c>
      <c r="P168" s="47" t="str">
        <f t="shared" si="283"/>
        <v>木</v>
      </c>
      <c r="Q168" s="47" t="str">
        <f t="shared" si="283"/>
        <v>金</v>
      </c>
      <c r="R168" s="47" t="str">
        <f t="shared" si="283"/>
        <v>土</v>
      </c>
      <c r="S168" s="47" t="str">
        <f t="shared" si="283"/>
        <v>日</v>
      </c>
      <c r="T168" s="47" t="str">
        <f t="shared" si="283"/>
        <v>月</v>
      </c>
      <c r="U168" s="47" t="str">
        <f t="shared" si="283"/>
        <v>火</v>
      </c>
      <c r="V168" s="47" t="str">
        <f t="shared" si="283"/>
        <v>水</v>
      </c>
      <c r="W168" s="47" t="str">
        <f t="shared" si="283"/>
        <v>木</v>
      </c>
      <c r="X168" s="47" t="str">
        <f t="shared" si="283"/>
        <v>金</v>
      </c>
      <c r="Y168" s="47" t="str">
        <f t="shared" si="283"/>
        <v>土</v>
      </c>
      <c r="Z168" s="47" t="str">
        <f t="shared" si="283"/>
        <v>日</v>
      </c>
      <c r="AA168" s="47" t="str">
        <f t="shared" si="283"/>
        <v>月</v>
      </c>
      <c r="AB168" s="47" t="str">
        <f t="shared" si="283"/>
        <v>火</v>
      </c>
      <c r="AC168" s="47" t="str">
        <f t="shared" si="283"/>
        <v>水</v>
      </c>
      <c r="AD168" s="47" t="str">
        <f t="shared" si="283"/>
        <v>木</v>
      </c>
      <c r="AE168" s="47" t="str">
        <f t="shared" si="283"/>
        <v>金</v>
      </c>
      <c r="AF168" s="47" t="str">
        <f>IF(AF167="／","／",TEXT(WEEKDAY(+AF167),"aaa"))</f>
        <v>土</v>
      </c>
      <c r="AG168" s="85" t="str">
        <f t="shared" ref="AG168:AO168" si="284">IF(AG167="／","／",TEXT(WEEKDAY(+AG167),"aaa"))</f>
        <v>日</v>
      </c>
      <c r="AH168" s="49" t="str">
        <f t="shared" si="284"/>
        <v>月</v>
      </c>
      <c r="AI168" s="49" t="str">
        <f t="shared" si="284"/>
        <v>火</v>
      </c>
      <c r="AJ168" s="49" t="str">
        <f t="shared" si="284"/>
        <v>水</v>
      </c>
      <c r="AK168" s="49" t="str">
        <f t="shared" si="284"/>
        <v>木</v>
      </c>
      <c r="AL168" s="49" t="str">
        <f t="shared" si="284"/>
        <v>金</v>
      </c>
      <c r="AM168" s="49" t="str">
        <f t="shared" si="284"/>
        <v>土</v>
      </c>
      <c r="AN168" s="49" t="str">
        <f t="shared" si="284"/>
        <v>日</v>
      </c>
      <c r="AO168" s="49" t="str">
        <f t="shared" si="284"/>
        <v>月</v>
      </c>
      <c r="AP168" s="151"/>
      <c r="AQ168" s="154"/>
      <c r="AS168" s="144"/>
      <c r="AT168" s="37" t="s">
        <v>21</v>
      </c>
      <c r="AU168" s="50">
        <f>IFERROR(+AU167/AU166,"")</f>
        <v>0</v>
      </c>
      <c r="AV168" s="51" t="str">
        <f>IF(AU168="","",IF(AU168&gt;=0.285,"4週8休以上",IF(AU168&gt;=0.25,"4週7休以上4週8休未満",IF(AU168&gt;=0.214,"4週6休以上4週7休未満",IF(0.214&gt;AU168,"4週6休未満")))))</f>
        <v>4週6休未満</v>
      </c>
      <c r="AX168" s="1"/>
      <c r="AY168" s="1"/>
      <c r="AZ168" s="1"/>
      <c r="BB168" s="39" t="s">
        <v>20</v>
      </c>
      <c r="BC168" s="46" t="str">
        <f>TEXT(WEEKDAY(+BC167),"aaa")</f>
        <v>土</v>
      </c>
      <c r="BD168" s="46" t="str">
        <f>TEXT(WEEKDAY(+BD167),"aaa")</f>
        <v>日</v>
      </c>
      <c r="BE168" s="46" t="str">
        <f t="shared" ref="BE168:CD168" si="285">TEXT(WEEKDAY(+BE167),"aaa")</f>
        <v>月</v>
      </c>
      <c r="BF168" s="47" t="str">
        <f t="shared" si="285"/>
        <v>火</v>
      </c>
      <c r="BG168" s="47" t="str">
        <f t="shared" si="285"/>
        <v>水</v>
      </c>
      <c r="BH168" s="47" t="str">
        <f t="shared" si="285"/>
        <v>木</v>
      </c>
      <c r="BI168" s="47" t="str">
        <f t="shared" si="285"/>
        <v>金</v>
      </c>
      <c r="BJ168" s="47" t="str">
        <f t="shared" si="285"/>
        <v>土</v>
      </c>
      <c r="BK168" s="47" t="str">
        <f t="shared" si="285"/>
        <v>日</v>
      </c>
      <c r="BL168" s="47" t="str">
        <f t="shared" si="285"/>
        <v>月</v>
      </c>
      <c r="BM168" s="47" t="str">
        <f t="shared" si="285"/>
        <v>火</v>
      </c>
      <c r="BN168" s="47" t="str">
        <f t="shared" si="285"/>
        <v>水</v>
      </c>
      <c r="BO168" s="47" t="str">
        <f t="shared" si="285"/>
        <v>木</v>
      </c>
      <c r="BP168" s="47" t="str">
        <f t="shared" si="285"/>
        <v>金</v>
      </c>
      <c r="BQ168" s="47" t="str">
        <f t="shared" si="285"/>
        <v>土</v>
      </c>
      <c r="BR168" s="47" t="str">
        <f t="shared" si="285"/>
        <v>日</v>
      </c>
      <c r="BS168" s="47" t="str">
        <f t="shared" si="285"/>
        <v>月</v>
      </c>
      <c r="BT168" s="47" t="str">
        <f t="shared" si="285"/>
        <v>火</v>
      </c>
      <c r="BU168" s="47" t="str">
        <f t="shared" si="285"/>
        <v>水</v>
      </c>
      <c r="BV168" s="47" t="str">
        <f t="shared" si="285"/>
        <v>木</v>
      </c>
      <c r="BW168" s="47" t="str">
        <f t="shared" si="285"/>
        <v>金</v>
      </c>
      <c r="BX168" s="47" t="str">
        <f t="shared" si="285"/>
        <v>土</v>
      </c>
      <c r="BY168" s="47" t="str">
        <f t="shared" si="285"/>
        <v>日</v>
      </c>
      <c r="BZ168" s="47" t="str">
        <f t="shared" si="285"/>
        <v>月</v>
      </c>
      <c r="CA168" s="47" t="str">
        <f t="shared" si="285"/>
        <v>火</v>
      </c>
      <c r="CB168" s="47" t="str">
        <f t="shared" si="285"/>
        <v>水</v>
      </c>
      <c r="CC168" s="47" t="str">
        <f t="shared" si="285"/>
        <v>木</v>
      </c>
      <c r="CD168" s="47" t="str">
        <f t="shared" si="285"/>
        <v>金</v>
      </c>
      <c r="CE168" s="47" t="str">
        <f>IF(CE167="／","／",TEXT(WEEKDAY(+CE167),"aaa"))</f>
        <v>土</v>
      </c>
      <c r="CF168" s="85" t="str">
        <f t="shared" ref="CF168:CN168" si="286">IF(CF167="／","／",TEXT(WEEKDAY(+CF167),"aaa"))</f>
        <v>日</v>
      </c>
      <c r="CG168" s="49" t="str">
        <f t="shared" si="286"/>
        <v>月</v>
      </c>
      <c r="CH168" s="49" t="str">
        <f t="shared" si="286"/>
        <v>火</v>
      </c>
      <c r="CI168" s="49" t="str">
        <f t="shared" si="286"/>
        <v>水</v>
      </c>
      <c r="CJ168" s="49" t="str">
        <f t="shared" si="286"/>
        <v>木</v>
      </c>
      <c r="CK168" s="49" t="str">
        <f t="shared" si="286"/>
        <v>金</v>
      </c>
      <c r="CL168" s="49" t="str">
        <f t="shared" si="286"/>
        <v>土</v>
      </c>
      <c r="CM168" s="49" t="str">
        <f t="shared" si="286"/>
        <v>日</v>
      </c>
      <c r="CN168" s="49" t="str">
        <f t="shared" si="286"/>
        <v>月</v>
      </c>
      <c r="CO168" s="151"/>
      <c r="CP168" s="154"/>
      <c r="CR168" s="144"/>
      <c r="CS168" s="37" t="s">
        <v>21</v>
      </c>
      <c r="CT168" s="50">
        <f>IFERROR(+CT167/CT166,"")</f>
        <v>0</v>
      </c>
      <c r="CU168" s="51" t="str">
        <f>IF(CT168="","",IF(CT168&gt;=0.285,"4週8休以上",IF(CT168&gt;=0.25,"4週7休以上4週8休未満",IF(CT168&gt;=0.214,"4週6休以上4週7休未満",IF(0.214&gt;CT168,"4週6休未満")))))</f>
        <v>4週6休未満</v>
      </c>
      <c r="CV168" s="34" t="str">
        <f t="shared" si="279"/>
        <v>対象期間</v>
      </c>
      <c r="CX168" s="39" t="s">
        <v>20</v>
      </c>
      <c r="CY168" s="46" t="str">
        <f>TEXT(WEEKDAY(+CY167),"aaa")</f>
        <v>土</v>
      </c>
      <c r="CZ168" s="46" t="str">
        <f>TEXT(WEEKDAY(+CZ167),"aaa")</f>
        <v>日</v>
      </c>
      <c r="DA168" s="46" t="str">
        <f t="shared" ref="DA168:DZ168" si="287">TEXT(WEEKDAY(+DA167),"aaa")</f>
        <v>月</v>
      </c>
      <c r="DB168" s="47" t="str">
        <f t="shared" si="287"/>
        <v>火</v>
      </c>
      <c r="DC168" s="47" t="str">
        <f t="shared" si="287"/>
        <v>水</v>
      </c>
      <c r="DD168" s="47" t="str">
        <f t="shared" si="287"/>
        <v>木</v>
      </c>
      <c r="DE168" s="47" t="str">
        <f t="shared" si="287"/>
        <v>金</v>
      </c>
      <c r="DF168" s="47" t="str">
        <f t="shared" si="287"/>
        <v>土</v>
      </c>
      <c r="DG168" s="47" t="str">
        <f t="shared" si="287"/>
        <v>日</v>
      </c>
      <c r="DH168" s="47" t="str">
        <f t="shared" si="287"/>
        <v>月</v>
      </c>
      <c r="DI168" s="47" t="str">
        <f t="shared" si="287"/>
        <v>火</v>
      </c>
      <c r="DJ168" s="47" t="str">
        <f t="shared" si="287"/>
        <v>水</v>
      </c>
      <c r="DK168" s="47" t="str">
        <f t="shared" si="287"/>
        <v>木</v>
      </c>
      <c r="DL168" s="47" t="str">
        <f t="shared" si="287"/>
        <v>金</v>
      </c>
      <c r="DM168" s="47" t="str">
        <f t="shared" si="287"/>
        <v>土</v>
      </c>
      <c r="DN168" s="47" t="str">
        <f t="shared" si="287"/>
        <v>日</v>
      </c>
      <c r="DO168" s="47" t="str">
        <f t="shared" si="287"/>
        <v>月</v>
      </c>
      <c r="DP168" s="47" t="str">
        <f t="shared" si="287"/>
        <v>火</v>
      </c>
      <c r="DQ168" s="47" t="str">
        <f t="shared" si="287"/>
        <v>水</v>
      </c>
      <c r="DR168" s="47" t="str">
        <f t="shared" si="287"/>
        <v>木</v>
      </c>
      <c r="DS168" s="47" t="str">
        <f t="shared" si="287"/>
        <v>金</v>
      </c>
      <c r="DT168" s="47" t="str">
        <f t="shared" si="287"/>
        <v>土</v>
      </c>
      <c r="DU168" s="47" t="str">
        <f t="shared" si="287"/>
        <v>日</v>
      </c>
      <c r="DV168" s="47" t="str">
        <f t="shared" si="287"/>
        <v>月</v>
      </c>
      <c r="DW168" s="47" t="str">
        <f t="shared" si="287"/>
        <v>火</v>
      </c>
      <c r="DX168" s="47" t="str">
        <f t="shared" si="287"/>
        <v>水</v>
      </c>
      <c r="DY168" s="47" t="str">
        <f t="shared" si="287"/>
        <v>木</v>
      </c>
      <c r="DZ168" s="47" t="str">
        <f t="shared" si="287"/>
        <v>金</v>
      </c>
      <c r="EA168" s="47" t="str">
        <f>IF(EA167="／","／",TEXT(WEEKDAY(+EA167),"aaa"))</f>
        <v>土</v>
      </c>
      <c r="EB168" s="85" t="str">
        <f t="shared" ref="EB168:EJ168" si="288">IF(EB167="／","／",TEXT(WEEKDAY(+EB167),"aaa"))</f>
        <v>日</v>
      </c>
      <c r="EC168" s="49" t="str">
        <f t="shared" si="288"/>
        <v>月</v>
      </c>
      <c r="ED168" s="49" t="str">
        <f t="shared" si="288"/>
        <v>火</v>
      </c>
      <c r="EE168" s="49" t="str">
        <f t="shared" si="288"/>
        <v>水</v>
      </c>
      <c r="EF168" s="49" t="str">
        <f t="shared" si="288"/>
        <v>木</v>
      </c>
      <c r="EG168" s="49" t="str">
        <f t="shared" si="288"/>
        <v>金</v>
      </c>
      <c r="EH168" s="49" t="str">
        <f t="shared" si="288"/>
        <v>土</v>
      </c>
      <c r="EI168" s="49" t="str">
        <f t="shared" si="288"/>
        <v>日</v>
      </c>
      <c r="EJ168" s="49" t="str">
        <f t="shared" si="288"/>
        <v>月</v>
      </c>
      <c r="EK168" s="151"/>
      <c r="EL168" s="154"/>
      <c r="EN168" s="144"/>
      <c r="EO168" s="37" t="s">
        <v>21</v>
      </c>
      <c r="EP168" s="50">
        <f>IFERROR(+EP167/EP166,"")</f>
        <v>0</v>
      </c>
      <c r="EQ168" s="51" t="str">
        <f>IF(EP168="","",IF(EP168&gt;=0.285,"4週8休以上",IF(EP168&gt;=0.25,"4週7休以上4週8休未満",IF(EP168&gt;=0.214,"4週6休以上4週7休未満",IF(0.214&gt;EP168,"4週6休未満")))))</f>
        <v>4週6休未満</v>
      </c>
      <c r="ER168" s="1"/>
      <c r="ES168" s="1"/>
      <c r="ET168" s="1"/>
      <c r="EU168" s="1"/>
      <c r="EV168" s="1"/>
      <c r="EW168" s="1"/>
    </row>
    <row r="169" spans="1:153" s="53" customFormat="1" ht="60" customHeight="1">
      <c r="A169" s="34" t="str">
        <f t="shared" si="278"/>
        <v>対象期間</v>
      </c>
      <c r="C169" s="54" t="s">
        <v>22</v>
      </c>
      <c r="D169" s="56"/>
      <c r="E169" s="56"/>
      <c r="F169" s="56"/>
      <c r="G169" s="56"/>
      <c r="H169" s="56"/>
      <c r="I169" s="56"/>
      <c r="J169" s="56"/>
      <c r="K169" s="56"/>
      <c r="L169" s="57"/>
      <c r="M169" s="56"/>
      <c r="N169" s="56"/>
      <c r="O169" s="58"/>
      <c r="P169" s="56"/>
      <c r="Q169" s="56"/>
      <c r="R169" s="56"/>
      <c r="S169" s="56"/>
      <c r="T169" s="56"/>
      <c r="U169" s="56"/>
      <c r="V169" s="56"/>
      <c r="W169" s="56"/>
      <c r="X169" s="56"/>
      <c r="Y169" s="56"/>
      <c r="Z169" s="56"/>
      <c r="AA169" s="56"/>
      <c r="AB169" s="56"/>
      <c r="AC169" s="56"/>
      <c r="AD169" s="58"/>
      <c r="AE169" s="56"/>
      <c r="AF169" s="56"/>
      <c r="AG169" s="86"/>
      <c r="AH169" s="59"/>
      <c r="AI169" s="60"/>
      <c r="AJ169" s="60"/>
      <c r="AK169" s="60"/>
      <c r="AL169" s="60"/>
      <c r="AM169" s="60"/>
      <c r="AN169" s="60"/>
      <c r="AO169" s="60"/>
      <c r="AP169" s="152"/>
      <c r="AQ169" s="155"/>
      <c r="AS169" s="141" t="s">
        <v>23</v>
      </c>
      <c r="AT169" s="87" t="s">
        <v>17</v>
      </c>
      <c r="AU169" s="62">
        <f>IF(IF(MONTH([1]入力表!$E$6)=12,YEAR([1]入力表!$E$6)+1&amp;"01",YEAR([1]入力表!$E$6)&amp;TEXT(MONTH([1]入力表!$E$6)+1,"00"))&gt;YEAR($D166)&amp;TEXT(MONTH($D166),"00"),COUNTIF(D171:AH171,"")+COUNTIF(D171:AH171,"●"),"")</f>
        <v>31</v>
      </c>
      <c r="AV169" s="63"/>
      <c r="AX169" s="64"/>
      <c r="AY169" s="64"/>
      <c r="AZ169" s="64"/>
      <c r="BB169" s="54" t="s">
        <v>22</v>
      </c>
      <c r="BC169" s="56"/>
      <c r="BD169" s="56"/>
      <c r="BE169" s="56"/>
      <c r="BF169" s="56"/>
      <c r="BG169" s="56"/>
      <c r="BH169" s="56"/>
      <c r="BI169" s="56"/>
      <c r="BJ169" s="56"/>
      <c r="BK169" s="57"/>
      <c r="BL169" s="56"/>
      <c r="BM169" s="56"/>
      <c r="BN169" s="58"/>
      <c r="BO169" s="56"/>
      <c r="BP169" s="56"/>
      <c r="BQ169" s="56"/>
      <c r="BR169" s="56"/>
      <c r="BS169" s="56"/>
      <c r="BT169" s="56"/>
      <c r="BU169" s="56"/>
      <c r="BV169" s="56"/>
      <c r="BW169" s="56"/>
      <c r="BX169" s="56"/>
      <c r="BY169" s="56"/>
      <c r="BZ169" s="56"/>
      <c r="CA169" s="56"/>
      <c r="CB169" s="56"/>
      <c r="CC169" s="58"/>
      <c r="CD169" s="56"/>
      <c r="CE169" s="56"/>
      <c r="CF169" s="86"/>
      <c r="CG169" s="59"/>
      <c r="CH169" s="60"/>
      <c r="CI169" s="60"/>
      <c r="CJ169" s="60"/>
      <c r="CK169" s="60"/>
      <c r="CL169" s="60"/>
      <c r="CM169" s="60"/>
      <c r="CN169" s="60"/>
      <c r="CO169" s="152"/>
      <c r="CP169" s="155"/>
      <c r="CR169" s="141" t="s">
        <v>23</v>
      </c>
      <c r="CS169" s="87" t="s">
        <v>17</v>
      </c>
      <c r="CT169" s="62">
        <f>IF(IF(MONTH([1]入力表!$E$6)=12,YEAR([1]入力表!$E$6)+1&amp;"01",YEAR([1]入力表!$E$6)&amp;TEXT(MONTH([1]入力表!$E$6)+1,"00"))&gt;YEAR($D166)&amp;TEXT(MONTH($D166),"00"),COUNTIF(BC171:CG171,"")+COUNTIF(BC171:CG171,"●"),"")</f>
        <v>31</v>
      </c>
      <c r="CU169" s="63"/>
      <c r="CV169" s="34" t="str">
        <f t="shared" si="279"/>
        <v>対象期間</v>
      </c>
      <c r="CX169" s="54" t="s">
        <v>22</v>
      </c>
      <c r="CY169" s="56"/>
      <c r="CZ169" s="56"/>
      <c r="DA169" s="56"/>
      <c r="DB169" s="56"/>
      <c r="DC169" s="56"/>
      <c r="DD169" s="56"/>
      <c r="DE169" s="56"/>
      <c r="DF169" s="56"/>
      <c r="DG169" s="57"/>
      <c r="DH169" s="56"/>
      <c r="DI169" s="56"/>
      <c r="DJ169" s="58"/>
      <c r="DK169" s="56"/>
      <c r="DL169" s="56"/>
      <c r="DM169" s="56"/>
      <c r="DN169" s="56"/>
      <c r="DO169" s="56"/>
      <c r="DP169" s="56"/>
      <c r="DQ169" s="56"/>
      <c r="DR169" s="56"/>
      <c r="DS169" s="56"/>
      <c r="DT169" s="56"/>
      <c r="DU169" s="56"/>
      <c r="DV169" s="56"/>
      <c r="DW169" s="56"/>
      <c r="DX169" s="56"/>
      <c r="DY169" s="58"/>
      <c r="DZ169" s="56"/>
      <c r="EA169" s="56"/>
      <c r="EB169" s="86"/>
      <c r="EC169" s="59"/>
      <c r="ED169" s="60"/>
      <c r="EE169" s="60"/>
      <c r="EF169" s="60"/>
      <c r="EG169" s="60"/>
      <c r="EH169" s="60"/>
      <c r="EI169" s="60"/>
      <c r="EJ169" s="60"/>
      <c r="EK169" s="152"/>
      <c r="EL169" s="155"/>
      <c r="EN169" s="141" t="s">
        <v>23</v>
      </c>
      <c r="EO169" s="87" t="s">
        <v>17</v>
      </c>
      <c r="EP169" s="62">
        <f>IF(IF(MONTH([1]入力表!$E$6)=12,YEAR([1]入力表!$E$6)+1&amp;"01",YEAR([1]入力表!$E$6)&amp;TEXT(MONTH([1]入力表!$E$6)+1,"00"))&gt;YEAR($D166)&amp;TEXT(MONTH($D166),"00"),COUNTIF(CY171:EC171,"")+COUNTIF(CY171:EC171,"●"),"")</f>
        <v>31</v>
      </c>
      <c r="EQ169" s="63"/>
      <c r="ER169" s="64"/>
      <c r="ES169" s="64"/>
      <c r="ET169" s="64"/>
      <c r="EU169" s="64"/>
      <c r="EV169" s="64"/>
      <c r="EW169" s="64"/>
    </row>
    <row r="170" spans="1:153" s="28" customFormat="1" ht="19.5" thickBot="1">
      <c r="A170" s="34" t="str">
        <f t="shared" si="278"/>
        <v>対象期間</v>
      </c>
      <c r="C170" s="39" t="s">
        <v>16</v>
      </c>
      <c r="D170" s="47"/>
      <c r="E170" s="47"/>
      <c r="F170" s="47"/>
      <c r="G170" s="47"/>
      <c r="H170" s="47"/>
      <c r="I170" s="47"/>
      <c r="J170" s="47"/>
      <c r="K170" s="47"/>
      <c r="L170" s="47"/>
      <c r="M170" s="47"/>
      <c r="N170" s="47"/>
      <c r="O170" s="47"/>
      <c r="P170" s="47"/>
      <c r="Q170" s="47"/>
      <c r="R170" s="47"/>
      <c r="S170" s="47"/>
      <c r="T170" s="47"/>
      <c r="U170" s="47"/>
      <c r="V170" s="47"/>
      <c r="W170" s="47"/>
      <c r="X170" s="47"/>
      <c r="Y170" s="47"/>
      <c r="Z170" s="47"/>
      <c r="AA170" s="47"/>
      <c r="AB170" s="47"/>
      <c r="AC170" s="47"/>
      <c r="AD170" s="47"/>
      <c r="AE170" s="47"/>
      <c r="AF170" s="47"/>
      <c r="AG170" s="85"/>
      <c r="AH170" s="48"/>
      <c r="AI170" s="49"/>
      <c r="AJ170" s="49"/>
      <c r="AK170" s="49"/>
      <c r="AL170" s="49"/>
      <c r="AM170" s="49"/>
      <c r="AN170" s="49"/>
      <c r="AO170" s="49"/>
      <c r="AP170" s="69">
        <f>COUNTIF(D170:AG170,"○")</f>
        <v>0</v>
      </c>
      <c r="AQ170" s="66">
        <f>+AP170+AQ162</f>
        <v>0</v>
      </c>
      <c r="AS170" s="142"/>
      <c r="AT170" s="37" t="s">
        <v>19</v>
      </c>
      <c r="AU170" s="43">
        <f>IF(IF(MONTH([1]入力表!$E$6)=12,YEAR([1]入力表!$E$6)+1&amp;"01",YEAR([1]入力表!$E$6)&amp;TEXT(MONTH([1]入力表!$E$6)+1,"00"))&gt;YEAR($D166)&amp;TEXT(MONTH($D166),"00"),COUNTIF(D171:AH171,"●"),"")</f>
        <v>0</v>
      </c>
      <c r="AX170" s="68"/>
      <c r="AY170" s="68"/>
      <c r="AZ170" s="68"/>
      <c r="BB170" s="39" t="s">
        <v>16</v>
      </c>
      <c r="BC170" s="47"/>
      <c r="BD170" s="47"/>
      <c r="BE170" s="47"/>
      <c r="BF170" s="47"/>
      <c r="BG170" s="47"/>
      <c r="BH170" s="47"/>
      <c r="BI170" s="47"/>
      <c r="BJ170" s="47"/>
      <c r="BK170" s="47"/>
      <c r="BL170" s="47"/>
      <c r="BM170" s="47"/>
      <c r="BN170" s="47"/>
      <c r="BO170" s="47"/>
      <c r="BP170" s="47"/>
      <c r="BQ170" s="47"/>
      <c r="BR170" s="47"/>
      <c r="BS170" s="47"/>
      <c r="BT170" s="47"/>
      <c r="BU170" s="47"/>
      <c r="BV170" s="47"/>
      <c r="BW170" s="47"/>
      <c r="BX170" s="47"/>
      <c r="BY170" s="47"/>
      <c r="BZ170" s="47"/>
      <c r="CA170" s="47"/>
      <c r="CB170" s="47"/>
      <c r="CC170" s="47"/>
      <c r="CD170" s="47"/>
      <c r="CE170" s="47"/>
      <c r="CF170" s="85"/>
      <c r="CG170" s="48"/>
      <c r="CH170" s="49"/>
      <c r="CI170" s="49"/>
      <c r="CJ170" s="49"/>
      <c r="CK170" s="49"/>
      <c r="CL170" s="49"/>
      <c r="CM170" s="49"/>
      <c r="CN170" s="49"/>
      <c r="CO170" s="69">
        <f>COUNTIF(BC170:CF170,"○")</f>
        <v>0</v>
      </c>
      <c r="CP170" s="66">
        <f>+CO170+CP162</f>
        <v>0</v>
      </c>
      <c r="CR170" s="142"/>
      <c r="CS170" s="37" t="s">
        <v>19</v>
      </c>
      <c r="CT170" s="43">
        <f>IF(IF(MONTH([1]入力表!$E$6)=12,YEAR([1]入力表!$E$6)+1&amp;"01",YEAR([1]入力表!$E$6)&amp;TEXT(MONTH([1]入力表!$E$6)+1,"00"))&gt;YEAR($D166)&amp;TEXT(MONTH($D166),"00"),COUNTIF(BC171:CG171,"●"),"")</f>
        <v>0</v>
      </c>
      <c r="CV170" s="34" t="str">
        <f t="shared" si="279"/>
        <v>対象期間</v>
      </c>
      <c r="CX170" s="39" t="s">
        <v>16</v>
      </c>
      <c r="CY170" s="47"/>
      <c r="CZ170" s="47"/>
      <c r="DA170" s="47"/>
      <c r="DB170" s="47"/>
      <c r="DC170" s="47"/>
      <c r="DD170" s="47"/>
      <c r="DE170" s="47"/>
      <c r="DF170" s="47"/>
      <c r="DG170" s="47"/>
      <c r="DH170" s="47"/>
      <c r="DI170" s="47"/>
      <c r="DJ170" s="47"/>
      <c r="DK170" s="47"/>
      <c r="DL170" s="47"/>
      <c r="DM170" s="47"/>
      <c r="DN170" s="47"/>
      <c r="DO170" s="47"/>
      <c r="DP170" s="47"/>
      <c r="DQ170" s="47"/>
      <c r="DR170" s="47"/>
      <c r="DS170" s="47"/>
      <c r="DT170" s="47"/>
      <c r="DU170" s="47"/>
      <c r="DV170" s="47"/>
      <c r="DW170" s="47"/>
      <c r="DX170" s="47"/>
      <c r="DY170" s="47"/>
      <c r="DZ170" s="47"/>
      <c r="EA170" s="47"/>
      <c r="EB170" s="85"/>
      <c r="EC170" s="48"/>
      <c r="ED170" s="49"/>
      <c r="EE170" s="49"/>
      <c r="EF170" s="49"/>
      <c r="EG170" s="49"/>
      <c r="EH170" s="49"/>
      <c r="EI170" s="49"/>
      <c r="EJ170" s="49"/>
      <c r="EK170" s="69">
        <f>COUNTIF(CY170:EB170,"○")</f>
        <v>0</v>
      </c>
      <c r="EL170" s="66">
        <f>+EK170+EL162</f>
        <v>0</v>
      </c>
      <c r="EN170" s="142"/>
      <c r="EO170" s="37" t="s">
        <v>19</v>
      </c>
      <c r="EP170" s="43">
        <f>IF(IF(MONTH([1]入力表!$E$6)=12,YEAR([1]入力表!$E$6)+1&amp;"01",YEAR([1]入力表!$E$6)&amp;TEXT(MONTH([1]入力表!$E$6)+1,"00"))&gt;YEAR($D166)&amp;TEXT(MONTH($D166),"00"),COUNTIF(CY171:EC171,"●"),"")</f>
        <v>0</v>
      </c>
      <c r="ER170" s="68"/>
      <c r="ES170" s="68"/>
      <c r="ET170" s="68"/>
      <c r="EU170" s="68"/>
      <c r="EV170" s="68"/>
      <c r="EW170" s="68"/>
    </row>
    <row r="171" spans="1:153" s="28" customFormat="1" ht="19.5" thickBot="1">
      <c r="A171" s="34" t="str">
        <f t="shared" si="278"/>
        <v>対象期間</v>
      </c>
      <c r="C171" s="70" t="s">
        <v>23</v>
      </c>
      <c r="D171" s="71"/>
      <c r="E171" s="71"/>
      <c r="F171" s="71"/>
      <c r="G171" s="71"/>
      <c r="H171" s="71"/>
      <c r="I171" s="71"/>
      <c r="J171" s="71"/>
      <c r="K171" s="71"/>
      <c r="L171" s="71"/>
      <c r="M171" s="71"/>
      <c r="N171" s="71"/>
      <c r="O171" s="71"/>
      <c r="P171" s="71"/>
      <c r="Q171" s="71"/>
      <c r="R171" s="71"/>
      <c r="S171" s="71"/>
      <c r="T171" s="71"/>
      <c r="U171" s="71"/>
      <c r="V171" s="71"/>
      <c r="W171" s="71"/>
      <c r="X171" s="71"/>
      <c r="Y171" s="71"/>
      <c r="Z171" s="71"/>
      <c r="AA171" s="71"/>
      <c r="AB171" s="71"/>
      <c r="AC171" s="71"/>
      <c r="AD171" s="71"/>
      <c r="AE171" s="71"/>
      <c r="AF171" s="71"/>
      <c r="AG171" s="93"/>
      <c r="AH171" s="72"/>
      <c r="AI171" s="73"/>
      <c r="AJ171" s="73"/>
      <c r="AK171" s="73"/>
      <c r="AL171" s="73"/>
      <c r="AM171" s="73"/>
      <c r="AN171" s="73"/>
      <c r="AO171" s="73"/>
      <c r="AP171" s="76">
        <f>COUNTIF(D171:AG171,"●")</f>
        <v>0</v>
      </c>
      <c r="AQ171" s="75">
        <f>+AP171+AQ163</f>
        <v>0</v>
      </c>
      <c r="AS171" s="142"/>
      <c r="AT171" s="37" t="s">
        <v>21</v>
      </c>
      <c r="AU171" s="50">
        <f>IFERROR(+AU170/AU169,"")</f>
        <v>0</v>
      </c>
      <c r="AV171" s="51" t="str">
        <f>IF(AU171="","",IF(AU171&gt;=0.285,"4週8休以上",IF(AU171&gt;=0.25,"4週7休以上4週8休未満",IF(AU171&gt;=0.214,"4週6休以上4週7休未満",IF(0.214&gt;AU171,"4週6休未満")))))</f>
        <v>4週6休未満</v>
      </c>
      <c r="AX171" s="68"/>
      <c r="AY171" s="68"/>
      <c r="AZ171" s="68"/>
      <c r="BB171" s="70" t="s">
        <v>23</v>
      </c>
      <c r="BC171" s="71"/>
      <c r="BD171" s="71"/>
      <c r="BE171" s="71"/>
      <c r="BF171" s="71"/>
      <c r="BG171" s="71"/>
      <c r="BH171" s="71"/>
      <c r="BI171" s="71"/>
      <c r="BJ171" s="71"/>
      <c r="BK171" s="71"/>
      <c r="BL171" s="71"/>
      <c r="BM171" s="71"/>
      <c r="BN171" s="71"/>
      <c r="BO171" s="71"/>
      <c r="BP171" s="71"/>
      <c r="BQ171" s="71"/>
      <c r="BR171" s="71"/>
      <c r="BS171" s="71"/>
      <c r="BT171" s="71"/>
      <c r="BU171" s="71"/>
      <c r="BV171" s="71"/>
      <c r="BW171" s="71"/>
      <c r="BX171" s="71"/>
      <c r="BY171" s="71"/>
      <c r="BZ171" s="71"/>
      <c r="CA171" s="71"/>
      <c r="CB171" s="71"/>
      <c r="CC171" s="71"/>
      <c r="CD171" s="71"/>
      <c r="CE171" s="71"/>
      <c r="CF171" s="93"/>
      <c r="CG171" s="72"/>
      <c r="CH171" s="73"/>
      <c r="CI171" s="73"/>
      <c r="CJ171" s="73"/>
      <c r="CK171" s="73"/>
      <c r="CL171" s="73"/>
      <c r="CM171" s="73"/>
      <c r="CN171" s="73"/>
      <c r="CO171" s="76">
        <f>COUNTIF(BC171:CF171,"●")</f>
        <v>0</v>
      </c>
      <c r="CP171" s="75">
        <f>+CO171+CP163</f>
        <v>0</v>
      </c>
      <c r="CR171" s="142"/>
      <c r="CS171" s="37" t="s">
        <v>21</v>
      </c>
      <c r="CT171" s="50">
        <f>IFERROR(+CT170/CT169,"")</f>
        <v>0</v>
      </c>
      <c r="CU171" s="51" t="str">
        <f>IF(CT171="","",IF(CT171&gt;=0.285,"4週8休以上",IF(CT171&gt;=0.25,"4週7休以上4週8休未満",IF(CT171&gt;=0.214,"4週6休以上4週7休未満",IF(0.214&gt;CT171,"4週6休未満")))))</f>
        <v>4週6休未満</v>
      </c>
      <c r="CV171" s="34" t="str">
        <f t="shared" si="279"/>
        <v>対象期間</v>
      </c>
      <c r="CX171" s="70" t="s">
        <v>23</v>
      </c>
      <c r="CY171" s="71"/>
      <c r="CZ171" s="71"/>
      <c r="DA171" s="71"/>
      <c r="DB171" s="71"/>
      <c r="DC171" s="71"/>
      <c r="DD171" s="71"/>
      <c r="DE171" s="71"/>
      <c r="DF171" s="71"/>
      <c r="DG171" s="71"/>
      <c r="DH171" s="71"/>
      <c r="DI171" s="71"/>
      <c r="DJ171" s="71"/>
      <c r="DK171" s="71"/>
      <c r="DL171" s="71"/>
      <c r="DM171" s="71"/>
      <c r="DN171" s="71"/>
      <c r="DO171" s="71"/>
      <c r="DP171" s="71"/>
      <c r="DQ171" s="71"/>
      <c r="DR171" s="71"/>
      <c r="DS171" s="71"/>
      <c r="DT171" s="71"/>
      <c r="DU171" s="71"/>
      <c r="DV171" s="71"/>
      <c r="DW171" s="71"/>
      <c r="DX171" s="71"/>
      <c r="DY171" s="71"/>
      <c r="DZ171" s="71"/>
      <c r="EA171" s="71"/>
      <c r="EB171" s="93"/>
      <c r="EC171" s="72"/>
      <c r="ED171" s="73"/>
      <c r="EE171" s="73"/>
      <c r="EF171" s="73"/>
      <c r="EG171" s="73"/>
      <c r="EH171" s="73"/>
      <c r="EI171" s="73"/>
      <c r="EJ171" s="73"/>
      <c r="EK171" s="76">
        <f>COUNTIF(CY171:EB171,"●")</f>
        <v>0</v>
      </c>
      <c r="EL171" s="75">
        <f>+EK171+EL163</f>
        <v>0</v>
      </c>
      <c r="EN171" s="142"/>
      <c r="EO171" s="37" t="s">
        <v>21</v>
      </c>
      <c r="EP171" s="50">
        <f>IFERROR(+EP170/EP169,"")</f>
        <v>0</v>
      </c>
      <c r="EQ171" s="51" t="str">
        <f>IF(EP171="","",IF(EP171&gt;=0.285,"4週8休以上",IF(EP171&gt;=0.25,"4週7休以上4週8休未満",IF(EP171&gt;=0.214,"4週6休以上4週7休未満",IF(0.214&gt;EP171,"4週6休未満")))))</f>
        <v>4週6休未満</v>
      </c>
      <c r="ER171" s="68"/>
      <c r="ES171" s="68"/>
      <c r="ET171" s="68"/>
      <c r="EU171" s="68"/>
      <c r="EV171" s="68"/>
      <c r="EW171" s="68"/>
    </row>
    <row r="172" spans="1:153" s="28" customFormat="1" ht="19.5" thickBot="1">
      <c r="A172" s="34"/>
      <c r="C172" s="77" t="s">
        <v>25</v>
      </c>
      <c r="D172" s="137"/>
      <c r="E172" s="139"/>
      <c r="F172" s="137" t="str">
        <f>IF(COUNTIF(F171:L171,"")&gt;=7,"",IF(COUNTIF(F171:L171,"●")&gt;=2,"OK","OUT"))</f>
        <v/>
      </c>
      <c r="G172" s="138"/>
      <c r="H172" s="138"/>
      <c r="I172" s="138"/>
      <c r="J172" s="138"/>
      <c r="K172" s="138"/>
      <c r="L172" s="139"/>
      <c r="M172" s="137" t="str">
        <f>IF(COUNTIF(M171:S171,"")&gt;=7,"",IF(COUNTIF(M171:S171,"●")&gt;=2,"OK","OUT"))</f>
        <v/>
      </c>
      <c r="N172" s="138"/>
      <c r="O172" s="138"/>
      <c r="P172" s="138"/>
      <c r="Q172" s="138"/>
      <c r="R172" s="138"/>
      <c r="S172" s="139"/>
      <c r="T172" s="137" t="str">
        <f>IF(COUNTIF(T171:Z171,"")&gt;=7,"",IF(COUNTIF(T171:Z171,"●")&gt;=2,"OK","OUT"))</f>
        <v/>
      </c>
      <c r="U172" s="138"/>
      <c r="V172" s="138"/>
      <c r="W172" s="138"/>
      <c r="X172" s="138"/>
      <c r="Y172" s="138"/>
      <c r="Z172" s="139"/>
      <c r="AA172" s="137" t="str">
        <f>IF(COUNTIF(AA171:AG171,"")&gt;=7,"",IF(COUNTIF(AA171:AG171,"●")&gt;=2,"OK","OUT"))</f>
        <v/>
      </c>
      <c r="AB172" s="138"/>
      <c r="AC172" s="138"/>
      <c r="AD172" s="138"/>
      <c r="AE172" s="138"/>
      <c r="AF172" s="138"/>
      <c r="AG172" s="139"/>
      <c r="AH172" s="137" t="str">
        <f>IF(COUNTIF(AH171:AN171,"")&gt;=7,"",IF(COUNTIF(AH171:AN171,"●")&gt;=2,"OK","OUT"))</f>
        <v/>
      </c>
      <c r="AI172" s="138"/>
      <c r="AJ172" s="138"/>
      <c r="AK172" s="138"/>
      <c r="AL172" s="138"/>
      <c r="AM172" s="138"/>
      <c r="AN172" s="139"/>
      <c r="AO172" s="101"/>
      <c r="AP172" s="83"/>
      <c r="AQ172" s="79"/>
      <c r="AS172" s="143"/>
      <c r="AT172" s="80" t="s">
        <v>26</v>
      </c>
      <c r="AU172" s="81" t="str">
        <f>IF(COUNTIF(D172:AO172,"OUT")&gt;=1,"OUT","OK")</f>
        <v>OK</v>
      </c>
      <c r="AV172" s="82"/>
      <c r="AX172" s="68"/>
      <c r="AY172" s="68"/>
      <c r="AZ172" s="68"/>
      <c r="BB172" s="77" t="s">
        <v>25</v>
      </c>
      <c r="BC172" s="137"/>
      <c r="BD172" s="139"/>
      <c r="BE172" s="137" t="str">
        <f>IF(COUNTIF(BE171:BK171,"")&gt;=7,"",IF(COUNTIF(BE171:BK171,"●")&gt;=2,"OK","OUT"))</f>
        <v/>
      </c>
      <c r="BF172" s="138"/>
      <c r="BG172" s="138"/>
      <c r="BH172" s="138"/>
      <c r="BI172" s="138"/>
      <c r="BJ172" s="138"/>
      <c r="BK172" s="139"/>
      <c r="BL172" s="137" t="str">
        <f>IF(COUNTIF(BL171:BR171,"")&gt;=7,"",IF(COUNTIF(BL171:BR171,"●")&gt;=2,"OK","OUT"))</f>
        <v/>
      </c>
      <c r="BM172" s="138"/>
      <c r="BN172" s="138"/>
      <c r="BO172" s="138"/>
      <c r="BP172" s="138"/>
      <c r="BQ172" s="138"/>
      <c r="BR172" s="139"/>
      <c r="BS172" s="137" t="str">
        <f>IF(COUNTIF(BS171:BY171,"")&gt;=7,"",IF(COUNTIF(BS171:BY171,"●")&gt;=2,"OK","OUT"))</f>
        <v/>
      </c>
      <c r="BT172" s="138"/>
      <c r="BU172" s="138"/>
      <c r="BV172" s="138"/>
      <c r="BW172" s="138"/>
      <c r="BX172" s="138"/>
      <c r="BY172" s="139"/>
      <c r="BZ172" s="137" t="str">
        <f>IF(COUNTIF(BZ171:CF171,"")&gt;=7,"",IF(COUNTIF(BZ171:CF171,"●")&gt;=2,"OK","OUT"))</f>
        <v/>
      </c>
      <c r="CA172" s="138"/>
      <c r="CB172" s="138"/>
      <c r="CC172" s="138"/>
      <c r="CD172" s="138"/>
      <c r="CE172" s="138"/>
      <c r="CF172" s="139"/>
      <c r="CG172" s="137" t="str">
        <f>IF(COUNTIF(CG171:CM171,"")&gt;=7,"",IF(COUNTIF(CG171:CM171,"●")&gt;=2,"OK","OUT"))</f>
        <v/>
      </c>
      <c r="CH172" s="138"/>
      <c r="CI172" s="138"/>
      <c r="CJ172" s="138"/>
      <c r="CK172" s="138"/>
      <c r="CL172" s="138"/>
      <c r="CM172" s="139"/>
      <c r="CN172" s="101"/>
      <c r="CO172" s="83"/>
      <c r="CP172" s="79"/>
      <c r="CR172" s="143"/>
      <c r="CS172" s="80" t="s">
        <v>26</v>
      </c>
      <c r="CT172" s="81" t="str">
        <f>IF(COUNTIF(BC172:CN172,"OUT")&gt;=1,"OUT","OK")</f>
        <v>OK</v>
      </c>
      <c r="CU172" s="82"/>
      <c r="CV172" s="34"/>
      <c r="CX172" s="77" t="s">
        <v>25</v>
      </c>
      <c r="CY172" s="137"/>
      <c r="CZ172" s="139"/>
      <c r="DA172" s="137" t="str">
        <f>IF(COUNTIF(DA171:DG171,"")&gt;=7,"",IF(COUNTIF(DA171:DG171,"●")&gt;=2,"OK","OUT"))</f>
        <v/>
      </c>
      <c r="DB172" s="138"/>
      <c r="DC172" s="138"/>
      <c r="DD172" s="138"/>
      <c r="DE172" s="138"/>
      <c r="DF172" s="138"/>
      <c r="DG172" s="139"/>
      <c r="DH172" s="137" t="str">
        <f>IF(COUNTIF(DH171:DN171,"")&gt;=7,"",IF(COUNTIF(DH171:DN171,"●")&gt;=2,"OK","OUT"))</f>
        <v/>
      </c>
      <c r="DI172" s="138"/>
      <c r="DJ172" s="138"/>
      <c r="DK172" s="138"/>
      <c r="DL172" s="138"/>
      <c r="DM172" s="138"/>
      <c r="DN172" s="139"/>
      <c r="DO172" s="137" t="str">
        <f>IF(COUNTIF(DO171:DU171,"")&gt;=7,"",IF(COUNTIF(DO171:DU171,"●")&gt;=2,"OK","OUT"))</f>
        <v/>
      </c>
      <c r="DP172" s="138"/>
      <c r="DQ172" s="138"/>
      <c r="DR172" s="138"/>
      <c r="DS172" s="138"/>
      <c r="DT172" s="138"/>
      <c r="DU172" s="139"/>
      <c r="DV172" s="137" t="str">
        <f>IF(COUNTIF(DV171:EB171,"")&gt;=7,"",IF(COUNTIF(DV171:EB171,"●")&gt;=2,"OK","OUT"))</f>
        <v/>
      </c>
      <c r="DW172" s="138"/>
      <c r="DX172" s="138"/>
      <c r="DY172" s="138"/>
      <c r="DZ172" s="138"/>
      <c r="EA172" s="138"/>
      <c r="EB172" s="139"/>
      <c r="EC172" s="137" t="str">
        <f>IF(COUNTIF(EC171:EI171,"")&gt;=7,"",IF(COUNTIF(EC171:EI171,"●")&gt;=2,"OK","OUT"))</f>
        <v/>
      </c>
      <c r="ED172" s="138"/>
      <c r="EE172" s="138"/>
      <c r="EF172" s="138"/>
      <c r="EG172" s="138"/>
      <c r="EH172" s="138"/>
      <c r="EI172" s="139"/>
      <c r="EJ172" s="101"/>
      <c r="EK172" s="83"/>
      <c r="EL172" s="79"/>
      <c r="EN172" s="143"/>
      <c r="EO172" s="80" t="s">
        <v>26</v>
      </c>
      <c r="EP172" s="81" t="str">
        <f>IF(COUNTIF(CY172:EJ172,"OUT")&gt;=1,"OUT","OK")</f>
        <v>OK</v>
      </c>
      <c r="EQ172" s="82"/>
      <c r="ER172" s="68"/>
      <c r="ES172" s="68"/>
      <c r="ET172" s="68"/>
      <c r="EU172" s="68"/>
      <c r="EV172" s="68"/>
      <c r="EW172" s="68"/>
    </row>
    <row r="173" spans="1:153" ht="19.5" thickBot="1">
      <c r="A173" s="34" t="str">
        <f t="shared" si="278"/>
        <v>対象期間</v>
      </c>
      <c r="AX173" s="1"/>
      <c r="AY173" s="1"/>
      <c r="AZ173" s="1"/>
      <c r="CV173" s="34" t="str">
        <f t="shared" si="279"/>
        <v>対象期間</v>
      </c>
      <c r="ER173" s="1"/>
      <c r="ES173" s="1"/>
      <c r="ET173" s="1"/>
      <c r="EU173" s="1"/>
      <c r="EV173" s="1"/>
      <c r="EW173" s="1"/>
    </row>
    <row r="174" spans="1:153" ht="13.5" customHeight="1">
      <c r="A174" s="34" t="str">
        <f t="shared" ref="A174:A181" si="289">IF($AU$174="","","対象期間")</f>
        <v>対象期間</v>
      </c>
      <c r="C174" s="36" t="s">
        <v>13</v>
      </c>
      <c r="D174" s="145">
        <f>D166+MONTH(1)</f>
        <v>12</v>
      </c>
      <c r="E174" s="146"/>
      <c r="F174" s="146"/>
      <c r="G174" s="146"/>
      <c r="H174" s="146"/>
      <c r="I174" s="146"/>
      <c r="J174" s="146"/>
      <c r="K174" s="146"/>
      <c r="L174" s="146"/>
      <c r="M174" s="146"/>
      <c r="N174" s="146"/>
      <c r="O174" s="146"/>
      <c r="P174" s="146"/>
      <c r="Q174" s="146"/>
      <c r="R174" s="146"/>
      <c r="S174" s="146"/>
      <c r="T174" s="146"/>
      <c r="U174" s="146"/>
      <c r="V174" s="146"/>
      <c r="W174" s="146"/>
      <c r="X174" s="146"/>
      <c r="Y174" s="146"/>
      <c r="Z174" s="146"/>
      <c r="AA174" s="146"/>
      <c r="AB174" s="146"/>
      <c r="AC174" s="146"/>
      <c r="AD174" s="146"/>
      <c r="AE174" s="146"/>
      <c r="AF174" s="146"/>
      <c r="AG174" s="146"/>
      <c r="AH174" s="146"/>
      <c r="AI174" s="147">
        <f>MONTH(D174+1)</f>
        <v>1</v>
      </c>
      <c r="AJ174" s="148"/>
      <c r="AK174" s="148"/>
      <c r="AL174" s="148"/>
      <c r="AM174" s="148"/>
      <c r="AN174" s="148"/>
      <c r="AO174" s="149"/>
      <c r="AP174" s="150" t="s">
        <v>14</v>
      </c>
      <c r="AQ174" s="153" t="s">
        <v>15</v>
      </c>
      <c r="AS174" s="144" t="s">
        <v>16</v>
      </c>
      <c r="AT174" s="37" t="s">
        <v>17</v>
      </c>
      <c r="AU174" s="38">
        <f>IF(IF(MONTH([1]入力表!$E$6)=12,YEAR([1]入力表!$E$6)+1&amp;"01",YEAR([1]入力表!$E$6)&amp;TEXT(MONTH([1]入力表!$E$6)+1,"00"))&gt;YEAR($D174)&amp;TEXT(MONTH($D174),"00"),COUNTIF(D178:AH178,"")+COUNTIF(D178:AH178,"○"),"")</f>
        <v>31</v>
      </c>
      <c r="AX174" s="1"/>
      <c r="AY174" s="1"/>
      <c r="AZ174" s="1"/>
      <c r="BB174" s="36" t="s">
        <v>13</v>
      </c>
      <c r="BC174" s="145">
        <f>BC166+MONTH(1)</f>
        <v>12</v>
      </c>
      <c r="BD174" s="146"/>
      <c r="BE174" s="146"/>
      <c r="BF174" s="146"/>
      <c r="BG174" s="146"/>
      <c r="BH174" s="146"/>
      <c r="BI174" s="146"/>
      <c r="BJ174" s="146"/>
      <c r="BK174" s="146"/>
      <c r="BL174" s="146"/>
      <c r="BM174" s="146"/>
      <c r="BN174" s="146"/>
      <c r="BO174" s="146"/>
      <c r="BP174" s="146"/>
      <c r="BQ174" s="146"/>
      <c r="BR174" s="146"/>
      <c r="BS174" s="146"/>
      <c r="BT174" s="146"/>
      <c r="BU174" s="146"/>
      <c r="BV174" s="146"/>
      <c r="BW174" s="146"/>
      <c r="BX174" s="146"/>
      <c r="BY174" s="146"/>
      <c r="BZ174" s="146"/>
      <c r="CA174" s="146"/>
      <c r="CB174" s="146"/>
      <c r="CC174" s="146"/>
      <c r="CD174" s="146"/>
      <c r="CE174" s="146"/>
      <c r="CF174" s="146"/>
      <c r="CG174" s="146"/>
      <c r="CH174" s="147">
        <f>MONTH(BC174+1)</f>
        <v>1</v>
      </c>
      <c r="CI174" s="148"/>
      <c r="CJ174" s="148"/>
      <c r="CK174" s="148"/>
      <c r="CL174" s="148"/>
      <c r="CM174" s="148"/>
      <c r="CN174" s="149"/>
      <c r="CO174" s="150" t="s">
        <v>14</v>
      </c>
      <c r="CP174" s="153" t="s">
        <v>15</v>
      </c>
      <c r="CR174" s="144" t="s">
        <v>16</v>
      </c>
      <c r="CS174" s="37" t="s">
        <v>17</v>
      </c>
      <c r="CT174" s="38">
        <f>IF(IF(MONTH([1]入力表!$E$6)=12,YEAR([1]入力表!$E$6)+1&amp;"01",YEAR([1]入力表!$E$6)&amp;TEXT(MONTH([1]入力表!$E$6)+1,"00"))&gt;YEAR($D174)&amp;TEXT(MONTH($D174),"00"),COUNTIF(BC178:CG178,"")+COUNTIF(BC178:CG178,"○"),"")</f>
        <v>31</v>
      </c>
      <c r="CV174" s="34" t="str">
        <f t="shared" ref="CV174:CV181" si="290">IF($AU$174="","","対象期間")</f>
        <v>対象期間</v>
      </c>
      <c r="CX174" s="36" t="s">
        <v>13</v>
      </c>
      <c r="CY174" s="145">
        <f>CY166+MONTH(1)</f>
        <v>12</v>
      </c>
      <c r="CZ174" s="146"/>
      <c r="DA174" s="146"/>
      <c r="DB174" s="146"/>
      <c r="DC174" s="146"/>
      <c r="DD174" s="146"/>
      <c r="DE174" s="146"/>
      <c r="DF174" s="146"/>
      <c r="DG174" s="146"/>
      <c r="DH174" s="146"/>
      <c r="DI174" s="146"/>
      <c r="DJ174" s="146"/>
      <c r="DK174" s="146"/>
      <c r="DL174" s="146"/>
      <c r="DM174" s="146"/>
      <c r="DN174" s="146"/>
      <c r="DO174" s="146"/>
      <c r="DP174" s="146"/>
      <c r="DQ174" s="146"/>
      <c r="DR174" s="146"/>
      <c r="DS174" s="146"/>
      <c r="DT174" s="146"/>
      <c r="DU174" s="146"/>
      <c r="DV174" s="146"/>
      <c r="DW174" s="146"/>
      <c r="DX174" s="146"/>
      <c r="DY174" s="146"/>
      <c r="DZ174" s="146"/>
      <c r="EA174" s="146"/>
      <c r="EB174" s="146"/>
      <c r="EC174" s="146"/>
      <c r="ED174" s="147">
        <f>MONTH(CY174+1)</f>
        <v>1</v>
      </c>
      <c r="EE174" s="148"/>
      <c r="EF174" s="148"/>
      <c r="EG174" s="148"/>
      <c r="EH174" s="148"/>
      <c r="EI174" s="148"/>
      <c r="EJ174" s="149"/>
      <c r="EK174" s="150" t="s">
        <v>14</v>
      </c>
      <c r="EL174" s="153" t="s">
        <v>15</v>
      </c>
      <c r="EN174" s="144" t="s">
        <v>16</v>
      </c>
      <c r="EO174" s="37" t="s">
        <v>17</v>
      </c>
      <c r="EP174" s="38">
        <f>IF(IF(MONTH([1]入力表!$E$6)=12,YEAR([1]入力表!$E$6)+1&amp;"01",YEAR([1]入力表!$E$6)&amp;TEXT(MONTH([1]入力表!$E$6)+1,"00"))&gt;YEAR($D174)&amp;TEXT(MONTH($D174),"00"),COUNTIF(CY178:EC178,"")+COUNTIF(CY178:EC178,"○"),"")</f>
        <v>31</v>
      </c>
      <c r="ER174" s="1"/>
      <c r="ES174" s="1"/>
      <c r="ET174" s="1"/>
      <c r="EU174" s="1"/>
      <c r="EV174" s="1"/>
      <c r="EW174" s="1"/>
    </row>
    <row r="175" spans="1:153" ht="19.5" thickBot="1">
      <c r="A175" s="34" t="str">
        <f t="shared" si="289"/>
        <v>対象期間</v>
      </c>
      <c r="C175" s="39" t="s">
        <v>18</v>
      </c>
      <c r="D175" s="40">
        <f>DATE($M$7,D174,1)</f>
        <v>45992</v>
      </c>
      <c r="E175" s="40">
        <f>D175+1</f>
        <v>45993</v>
      </c>
      <c r="F175" s="40">
        <f t="shared" ref="F175:AO175" si="291">E175+1</f>
        <v>45994</v>
      </c>
      <c r="G175" s="41">
        <f t="shared" si="291"/>
        <v>45995</v>
      </c>
      <c r="H175" s="41">
        <f t="shared" si="291"/>
        <v>45996</v>
      </c>
      <c r="I175" s="41">
        <f t="shared" si="291"/>
        <v>45997</v>
      </c>
      <c r="J175" s="41">
        <f t="shared" si="291"/>
        <v>45998</v>
      </c>
      <c r="K175" s="41">
        <f t="shared" si="291"/>
        <v>45999</v>
      </c>
      <c r="L175" s="41">
        <f t="shared" si="291"/>
        <v>46000</v>
      </c>
      <c r="M175" s="41">
        <f t="shared" si="291"/>
        <v>46001</v>
      </c>
      <c r="N175" s="41">
        <f t="shared" si="291"/>
        <v>46002</v>
      </c>
      <c r="O175" s="41">
        <f t="shared" si="291"/>
        <v>46003</v>
      </c>
      <c r="P175" s="41">
        <f t="shared" si="291"/>
        <v>46004</v>
      </c>
      <c r="Q175" s="41">
        <f t="shared" si="291"/>
        <v>46005</v>
      </c>
      <c r="R175" s="41">
        <f t="shared" si="291"/>
        <v>46006</v>
      </c>
      <c r="S175" s="41">
        <f t="shared" si="291"/>
        <v>46007</v>
      </c>
      <c r="T175" s="41">
        <f t="shared" si="291"/>
        <v>46008</v>
      </c>
      <c r="U175" s="41">
        <f t="shared" si="291"/>
        <v>46009</v>
      </c>
      <c r="V175" s="41">
        <f t="shared" si="291"/>
        <v>46010</v>
      </c>
      <c r="W175" s="41">
        <f t="shared" si="291"/>
        <v>46011</v>
      </c>
      <c r="X175" s="41">
        <f t="shared" si="291"/>
        <v>46012</v>
      </c>
      <c r="Y175" s="41">
        <f t="shared" si="291"/>
        <v>46013</v>
      </c>
      <c r="Z175" s="41">
        <f t="shared" si="291"/>
        <v>46014</v>
      </c>
      <c r="AA175" s="41">
        <f t="shared" si="291"/>
        <v>46015</v>
      </c>
      <c r="AB175" s="41">
        <f t="shared" si="291"/>
        <v>46016</v>
      </c>
      <c r="AC175" s="41">
        <f t="shared" si="291"/>
        <v>46017</v>
      </c>
      <c r="AD175" s="41">
        <f t="shared" si="291"/>
        <v>46018</v>
      </c>
      <c r="AE175" s="41">
        <f t="shared" si="291"/>
        <v>46019</v>
      </c>
      <c r="AF175" s="41">
        <f t="shared" si="291"/>
        <v>46020</v>
      </c>
      <c r="AG175" s="41">
        <f t="shared" si="291"/>
        <v>46021</v>
      </c>
      <c r="AH175" s="84">
        <f t="shared" si="291"/>
        <v>46022</v>
      </c>
      <c r="AI175" s="42">
        <f t="shared" si="291"/>
        <v>46023</v>
      </c>
      <c r="AJ175" s="42">
        <f t="shared" si="291"/>
        <v>46024</v>
      </c>
      <c r="AK175" s="42">
        <f t="shared" si="291"/>
        <v>46025</v>
      </c>
      <c r="AL175" s="42">
        <f t="shared" si="291"/>
        <v>46026</v>
      </c>
      <c r="AM175" s="42">
        <f t="shared" si="291"/>
        <v>46027</v>
      </c>
      <c r="AN175" s="42">
        <f t="shared" si="291"/>
        <v>46028</v>
      </c>
      <c r="AO175" s="42">
        <f t="shared" si="291"/>
        <v>46029</v>
      </c>
      <c r="AP175" s="151"/>
      <c r="AQ175" s="154"/>
      <c r="AS175" s="144"/>
      <c r="AT175" s="37" t="s">
        <v>19</v>
      </c>
      <c r="AU175" s="43">
        <f>IF(IF(MONTH([1]入力表!$E$6)=12,YEAR([1]入力表!$E$6)+1&amp;"01",YEAR([1]入力表!$E$6)&amp;TEXT(MONTH([1]入力表!$E$6)+1,"00"))&gt;YEAR($D174)&amp;TEXT(MONTH($D174),"00"),COUNTIF(D178:AH178,"○"),"")</f>
        <v>0</v>
      </c>
      <c r="AX175" s="1"/>
      <c r="AY175" s="1"/>
      <c r="AZ175" s="1"/>
      <c r="BB175" s="39" t="s">
        <v>18</v>
      </c>
      <c r="BC175" s="40">
        <f>DATE($M$7,BC174,1)</f>
        <v>45992</v>
      </c>
      <c r="BD175" s="40">
        <f>BC175+1</f>
        <v>45993</v>
      </c>
      <c r="BE175" s="40">
        <f t="shared" ref="BE175:CN175" si="292">BD175+1</f>
        <v>45994</v>
      </c>
      <c r="BF175" s="41">
        <f t="shared" si="292"/>
        <v>45995</v>
      </c>
      <c r="BG175" s="41">
        <f t="shared" si="292"/>
        <v>45996</v>
      </c>
      <c r="BH175" s="41">
        <f t="shared" si="292"/>
        <v>45997</v>
      </c>
      <c r="BI175" s="41">
        <f t="shared" si="292"/>
        <v>45998</v>
      </c>
      <c r="BJ175" s="41">
        <f t="shared" si="292"/>
        <v>45999</v>
      </c>
      <c r="BK175" s="41">
        <f t="shared" si="292"/>
        <v>46000</v>
      </c>
      <c r="BL175" s="41">
        <f t="shared" si="292"/>
        <v>46001</v>
      </c>
      <c r="BM175" s="41">
        <f t="shared" si="292"/>
        <v>46002</v>
      </c>
      <c r="BN175" s="41">
        <f t="shared" si="292"/>
        <v>46003</v>
      </c>
      <c r="BO175" s="41">
        <f t="shared" si="292"/>
        <v>46004</v>
      </c>
      <c r="BP175" s="41">
        <f t="shared" si="292"/>
        <v>46005</v>
      </c>
      <c r="BQ175" s="41">
        <f t="shared" si="292"/>
        <v>46006</v>
      </c>
      <c r="BR175" s="41">
        <f t="shared" si="292"/>
        <v>46007</v>
      </c>
      <c r="BS175" s="41">
        <f t="shared" si="292"/>
        <v>46008</v>
      </c>
      <c r="BT175" s="41">
        <f t="shared" si="292"/>
        <v>46009</v>
      </c>
      <c r="BU175" s="41">
        <f t="shared" si="292"/>
        <v>46010</v>
      </c>
      <c r="BV175" s="41">
        <f t="shared" si="292"/>
        <v>46011</v>
      </c>
      <c r="BW175" s="41">
        <f t="shared" si="292"/>
        <v>46012</v>
      </c>
      <c r="BX175" s="41">
        <f t="shared" si="292"/>
        <v>46013</v>
      </c>
      <c r="BY175" s="41">
        <f t="shared" si="292"/>
        <v>46014</v>
      </c>
      <c r="BZ175" s="41">
        <f t="shared" si="292"/>
        <v>46015</v>
      </c>
      <c r="CA175" s="41">
        <f t="shared" si="292"/>
        <v>46016</v>
      </c>
      <c r="CB175" s="41">
        <f t="shared" si="292"/>
        <v>46017</v>
      </c>
      <c r="CC175" s="41">
        <f t="shared" si="292"/>
        <v>46018</v>
      </c>
      <c r="CD175" s="41">
        <f t="shared" si="292"/>
        <v>46019</v>
      </c>
      <c r="CE175" s="41">
        <f t="shared" si="292"/>
        <v>46020</v>
      </c>
      <c r="CF175" s="41">
        <f t="shared" si="292"/>
        <v>46021</v>
      </c>
      <c r="CG175" s="84">
        <f t="shared" si="292"/>
        <v>46022</v>
      </c>
      <c r="CH175" s="42">
        <f t="shared" si="292"/>
        <v>46023</v>
      </c>
      <c r="CI175" s="42">
        <f t="shared" si="292"/>
        <v>46024</v>
      </c>
      <c r="CJ175" s="42">
        <f t="shared" si="292"/>
        <v>46025</v>
      </c>
      <c r="CK175" s="42">
        <f t="shared" si="292"/>
        <v>46026</v>
      </c>
      <c r="CL175" s="42">
        <f t="shared" si="292"/>
        <v>46027</v>
      </c>
      <c r="CM175" s="42">
        <f t="shared" si="292"/>
        <v>46028</v>
      </c>
      <c r="CN175" s="42">
        <f t="shared" si="292"/>
        <v>46029</v>
      </c>
      <c r="CO175" s="151"/>
      <c r="CP175" s="154"/>
      <c r="CR175" s="144"/>
      <c r="CS175" s="37" t="s">
        <v>19</v>
      </c>
      <c r="CT175" s="43">
        <f>IF(IF(MONTH([1]入力表!$E$6)=12,YEAR([1]入力表!$E$6)+1&amp;"01",YEAR([1]入力表!$E$6)&amp;TEXT(MONTH([1]入力表!$E$6)+1,"00"))&gt;YEAR($D174)&amp;TEXT(MONTH($D174),"00"),COUNTIF(BC178:CG178,"○"),"")</f>
        <v>0</v>
      </c>
      <c r="CV175" s="34" t="str">
        <f t="shared" si="290"/>
        <v>対象期間</v>
      </c>
      <c r="CX175" s="39" t="s">
        <v>18</v>
      </c>
      <c r="CY175" s="40">
        <f>DATE($M$7,CY174,1)</f>
        <v>45992</v>
      </c>
      <c r="CZ175" s="40">
        <f>CY175+1</f>
        <v>45993</v>
      </c>
      <c r="DA175" s="40">
        <f t="shared" ref="DA175:EJ175" si="293">CZ175+1</f>
        <v>45994</v>
      </c>
      <c r="DB175" s="41">
        <f t="shared" si="293"/>
        <v>45995</v>
      </c>
      <c r="DC175" s="41">
        <f t="shared" si="293"/>
        <v>45996</v>
      </c>
      <c r="DD175" s="41">
        <f t="shared" si="293"/>
        <v>45997</v>
      </c>
      <c r="DE175" s="41">
        <f t="shared" si="293"/>
        <v>45998</v>
      </c>
      <c r="DF175" s="41">
        <f t="shared" si="293"/>
        <v>45999</v>
      </c>
      <c r="DG175" s="41">
        <f t="shared" si="293"/>
        <v>46000</v>
      </c>
      <c r="DH175" s="41">
        <f t="shared" si="293"/>
        <v>46001</v>
      </c>
      <c r="DI175" s="41">
        <f t="shared" si="293"/>
        <v>46002</v>
      </c>
      <c r="DJ175" s="41">
        <f t="shared" si="293"/>
        <v>46003</v>
      </c>
      <c r="DK175" s="41">
        <f t="shared" si="293"/>
        <v>46004</v>
      </c>
      <c r="DL175" s="41">
        <f t="shared" si="293"/>
        <v>46005</v>
      </c>
      <c r="DM175" s="41">
        <f t="shared" si="293"/>
        <v>46006</v>
      </c>
      <c r="DN175" s="41">
        <f t="shared" si="293"/>
        <v>46007</v>
      </c>
      <c r="DO175" s="41">
        <f t="shared" si="293"/>
        <v>46008</v>
      </c>
      <c r="DP175" s="41">
        <f t="shared" si="293"/>
        <v>46009</v>
      </c>
      <c r="DQ175" s="41">
        <f t="shared" si="293"/>
        <v>46010</v>
      </c>
      <c r="DR175" s="41">
        <f t="shared" si="293"/>
        <v>46011</v>
      </c>
      <c r="DS175" s="41">
        <f t="shared" si="293"/>
        <v>46012</v>
      </c>
      <c r="DT175" s="41">
        <f t="shared" si="293"/>
        <v>46013</v>
      </c>
      <c r="DU175" s="41">
        <f t="shared" si="293"/>
        <v>46014</v>
      </c>
      <c r="DV175" s="41">
        <f t="shared" si="293"/>
        <v>46015</v>
      </c>
      <c r="DW175" s="41">
        <f t="shared" si="293"/>
        <v>46016</v>
      </c>
      <c r="DX175" s="41">
        <f t="shared" si="293"/>
        <v>46017</v>
      </c>
      <c r="DY175" s="41">
        <f t="shared" si="293"/>
        <v>46018</v>
      </c>
      <c r="DZ175" s="41">
        <f t="shared" si="293"/>
        <v>46019</v>
      </c>
      <c r="EA175" s="41">
        <f t="shared" si="293"/>
        <v>46020</v>
      </c>
      <c r="EB175" s="41">
        <f t="shared" si="293"/>
        <v>46021</v>
      </c>
      <c r="EC175" s="84">
        <f t="shared" si="293"/>
        <v>46022</v>
      </c>
      <c r="ED175" s="42">
        <f t="shared" si="293"/>
        <v>46023</v>
      </c>
      <c r="EE175" s="42">
        <f t="shared" si="293"/>
        <v>46024</v>
      </c>
      <c r="EF175" s="42">
        <f t="shared" si="293"/>
        <v>46025</v>
      </c>
      <c r="EG175" s="42">
        <f t="shared" si="293"/>
        <v>46026</v>
      </c>
      <c r="EH175" s="42">
        <f t="shared" si="293"/>
        <v>46027</v>
      </c>
      <c r="EI175" s="42">
        <f t="shared" si="293"/>
        <v>46028</v>
      </c>
      <c r="EJ175" s="42">
        <f t="shared" si="293"/>
        <v>46029</v>
      </c>
      <c r="EK175" s="151"/>
      <c r="EL175" s="154"/>
      <c r="EN175" s="144"/>
      <c r="EO175" s="37" t="s">
        <v>19</v>
      </c>
      <c r="EP175" s="43">
        <f>IF(IF(MONTH([1]入力表!$E$6)=12,YEAR([1]入力表!$E$6)+1&amp;"01",YEAR([1]入力表!$E$6)&amp;TEXT(MONTH([1]入力表!$E$6)+1,"00"))&gt;YEAR($D174)&amp;TEXT(MONTH($D174),"00"),COUNTIF(CY178:EC178,"○"),"")</f>
        <v>0</v>
      </c>
      <c r="ER175" s="1"/>
      <c r="ES175" s="1"/>
      <c r="ET175" s="1"/>
      <c r="EU175" s="1"/>
      <c r="EV175" s="1"/>
      <c r="EW175" s="1"/>
    </row>
    <row r="176" spans="1:153" ht="19.5" thickBot="1">
      <c r="A176" s="34" t="str">
        <f t="shared" si="289"/>
        <v>対象期間</v>
      </c>
      <c r="C176" s="39" t="s">
        <v>20</v>
      </c>
      <c r="D176" s="46" t="str">
        <f>TEXT(WEEKDAY(+D175),"aaa")</f>
        <v>月</v>
      </c>
      <c r="E176" s="46" t="str">
        <f>TEXT(WEEKDAY(+E175),"aaa")</f>
        <v>火</v>
      </c>
      <c r="F176" s="46" t="str">
        <f t="shared" ref="F176:AE176" si="294">TEXT(WEEKDAY(+F175),"aaa")</f>
        <v>水</v>
      </c>
      <c r="G176" s="47" t="str">
        <f t="shared" si="294"/>
        <v>木</v>
      </c>
      <c r="H176" s="47" t="str">
        <f t="shared" si="294"/>
        <v>金</v>
      </c>
      <c r="I176" s="47" t="str">
        <f t="shared" si="294"/>
        <v>土</v>
      </c>
      <c r="J176" s="47" t="str">
        <f t="shared" si="294"/>
        <v>日</v>
      </c>
      <c r="K176" s="47" t="str">
        <f t="shared" si="294"/>
        <v>月</v>
      </c>
      <c r="L176" s="47" t="str">
        <f t="shared" si="294"/>
        <v>火</v>
      </c>
      <c r="M176" s="47" t="str">
        <f t="shared" si="294"/>
        <v>水</v>
      </c>
      <c r="N176" s="47" t="str">
        <f t="shared" si="294"/>
        <v>木</v>
      </c>
      <c r="O176" s="47" t="str">
        <f t="shared" si="294"/>
        <v>金</v>
      </c>
      <c r="P176" s="47" t="str">
        <f t="shared" si="294"/>
        <v>土</v>
      </c>
      <c r="Q176" s="47" t="str">
        <f t="shared" si="294"/>
        <v>日</v>
      </c>
      <c r="R176" s="47" t="str">
        <f t="shared" si="294"/>
        <v>月</v>
      </c>
      <c r="S176" s="47" t="str">
        <f t="shared" si="294"/>
        <v>火</v>
      </c>
      <c r="T176" s="47" t="str">
        <f t="shared" si="294"/>
        <v>水</v>
      </c>
      <c r="U176" s="47" t="str">
        <f t="shared" si="294"/>
        <v>木</v>
      </c>
      <c r="V176" s="47" t="str">
        <f t="shared" si="294"/>
        <v>金</v>
      </c>
      <c r="W176" s="47" t="str">
        <f t="shared" si="294"/>
        <v>土</v>
      </c>
      <c r="X176" s="47" t="str">
        <f t="shared" si="294"/>
        <v>日</v>
      </c>
      <c r="Y176" s="47" t="str">
        <f t="shared" si="294"/>
        <v>月</v>
      </c>
      <c r="Z176" s="47" t="str">
        <f t="shared" si="294"/>
        <v>火</v>
      </c>
      <c r="AA176" s="47" t="str">
        <f t="shared" si="294"/>
        <v>水</v>
      </c>
      <c r="AB176" s="47" t="str">
        <f t="shared" si="294"/>
        <v>木</v>
      </c>
      <c r="AC176" s="47" t="str">
        <f t="shared" si="294"/>
        <v>金</v>
      </c>
      <c r="AD176" s="47" t="str">
        <f t="shared" si="294"/>
        <v>土</v>
      </c>
      <c r="AE176" s="47" t="str">
        <f t="shared" si="294"/>
        <v>日</v>
      </c>
      <c r="AF176" s="47" t="str">
        <f>IF(AF175="／","／",TEXT(WEEKDAY(+AF175),"aaa"))</f>
        <v>月</v>
      </c>
      <c r="AG176" s="47" t="str">
        <f t="shared" ref="AG176:AO176" si="295">IF(AG175="／","／",TEXT(WEEKDAY(+AG175),"aaa"))</f>
        <v>火</v>
      </c>
      <c r="AH176" s="85" t="str">
        <f t="shared" si="295"/>
        <v>水</v>
      </c>
      <c r="AI176" s="49" t="str">
        <f t="shared" si="295"/>
        <v>木</v>
      </c>
      <c r="AJ176" s="49" t="str">
        <f t="shared" si="295"/>
        <v>金</v>
      </c>
      <c r="AK176" s="49" t="str">
        <f t="shared" si="295"/>
        <v>土</v>
      </c>
      <c r="AL176" s="49" t="str">
        <f t="shared" si="295"/>
        <v>日</v>
      </c>
      <c r="AM176" s="49" t="str">
        <f t="shared" si="295"/>
        <v>月</v>
      </c>
      <c r="AN176" s="49" t="str">
        <f t="shared" si="295"/>
        <v>火</v>
      </c>
      <c r="AO176" s="49" t="str">
        <f t="shared" si="295"/>
        <v>水</v>
      </c>
      <c r="AP176" s="151"/>
      <c r="AQ176" s="154"/>
      <c r="AS176" s="144"/>
      <c r="AT176" s="37" t="s">
        <v>21</v>
      </c>
      <c r="AU176" s="50">
        <f>IFERROR(+AU175/AU174,"")</f>
        <v>0</v>
      </c>
      <c r="AV176" s="51" t="str">
        <f>IF(AU176="","",IF(AU176&gt;=0.285,"4週8休以上",IF(AU176&gt;=0.25,"4週7休以上4週8休未満",IF(AU176&gt;=0.214,"4週6休以上4週7休未満",IF(0.214&gt;AU176,"4週6休未満")))))</f>
        <v>4週6休未満</v>
      </c>
      <c r="AX176" s="1"/>
      <c r="AY176" s="1"/>
      <c r="AZ176" s="1"/>
      <c r="BB176" s="39" t="s">
        <v>20</v>
      </c>
      <c r="BC176" s="46" t="str">
        <f>TEXT(WEEKDAY(+BC175),"aaa")</f>
        <v>月</v>
      </c>
      <c r="BD176" s="46" t="str">
        <f>TEXT(WEEKDAY(+BD175),"aaa")</f>
        <v>火</v>
      </c>
      <c r="BE176" s="46" t="str">
        <f t="shared" ref="BE176:CD176" si="296">TEXT(WEEKDAY(+BE175),"aaa")</f>
        <v>水</v>
      </c>
      <c r="BF176" s="47" t="str">
        <f t="shared" si="296"/>
        <v>木</v>
      </c>
      <c r="BG176" s="47" t="str">
        <f t="shared" si="296"/>
        <v>金</v>
      </c>
      <c r="BH176" s="47" t="str">
        <f t="shared" si="296"/>
        <v>土</v>
      </c>
      <c r="BI176" s="47" t="str">
        <f t="shared" si="296"/>
        <v>日</v>
      </c>
      <c r="BJ176" s="47" t="str">
        <f t="shared" si="296"/>
        <v>月</v>
      </c>
      <c r="BK176" s="47" t="str">
        <f t="shared" si="296"/>
        <v>火</v>
      </c>
      <c r="BL176" s="47" t="str">
        <f t="shared" si="296"/>
        <v>水</v>
      </c>
      <c r="BM176" s="47" t="str">
        <f t="shared" si="296"/>
        <v>木</v>
      </c>
      <c r="BN176" s="47" t="str">
        <f t="shared" si="296"/>
        <v>金</v>
      </c>
      <c r="BO176" s="47" t="str">
        <f t="shared" si="296"/>
        <v>土</v>
      </c>
      <c r="BP176" s="47" t="str">
        <f t="shared" si="296"/>
        <v>日</v>
      </c>
      <c r="BQ176" s="47" t="str">
        <f t="shared" si="296"/>
        <v>月</v>
      </c>
      <c r="BR176" s="47" t="str">
        <f t="shared" si="296"/>
        <v>火</v>
      </c>
      <c r="BS176" s="47" t="str">
        <f t="shared" si="296"/>
        <v>水</v>
      </c>
      <c r="BT176" s="47" t="str">
        <f t="shared" si="296"/>
        <v>木</v>
      </c>
      <c r="BU176" s="47" t="str">
        <f t="shared" si="296"/>
        <v>金</v>
      </c>
      <c r="BV176" s="47" t="str">
        <f t="shared" si="296"/>
        <v>土</v>
      </c>
      <c r="BW176" s="47" t="str">
        <f t="shared" si="296"/>
        <v>日</v>
      </c>
      <c r="BX176" s="47" t="str">
        <f t="shared" si="296"/>
        <v>月</v>
      </c>
      <c r="BY176" s="47" t="str">
        <f t="shared" si="296"/>
        <v>火</v>
      </c>
      <c r="BZ176" s="47" t="str">
        <f t="shared" si="296"/>
        <v>水</v>
      </c>
      <c r="CA176" s="47" t="str">
        <f t="shared" si="296"/>
        <v>木</v>
      </c>
      <c r="CB176" s="47" t="str">
        <f t="shared" si="296"/>
        <v>金</v>
      </c>
      <c r="CC176" s="47" t="str">
        <f t="shared" si="296"/>
        <v>土</v>
      </c>
      <c r="CD176" s="47" t="str">
        <f t="shared" si="296"/>
        <v>日</v>
      </c>
      <c r="CE176" s="47" t="str">
        <f>IF(CE175="／","／",TEXT(WEEKDAY(+CE175),"aaa"))</f>
        <v>月</v>
      </c>
      <c r="CF176" s="47" t="str">
        <f t="shared" ref="CF176:CN176" si="297">IF(CF175="／","／",TEXT(WEEKDAY(+CF175),"aaa"))</f>
        <v>火</v>
      </c>
      <c r="CG176" s="85" t="str">
        <f t="shared" si="297"/>
        <v>水</v>
      </c>
      <c r="CH176" s="49" t="str">
        <f t="shared" si="297"/>
        <v>木</v>
      </c>
      <c r="CI176" s="49" t="str">
        <f t="shared" si="297"/>
        <v>金</v>
      </c>
      <c r="CJ176" s="49" t="str">
        <f t="shared" si="297"/>
        <v>土</v>
      </c>
      <c r="CK176" s="49" t="str">
        <f t="shared" si="297"/>
        <v>日</v>
      </c>
      <c r="CL176" s="49" t="str">
        <f t="shared" si="297"/>
        <v>月</v>
      </c>
      <c r="CM176" s="49" t="str">
        <f t="shared" si="297"/>
        <v>火</v>
      </c>
      <c r="CN176" s="49" t="str">
        <f t="shared" si="297"/>
        <v>水</v>
      </c>
      <c r="CO176" s="151"/>
      <c r="CP176" s="154"/>
      <c r="CR176" s="144"/>
      <c r="CS176" s="37" t="s">
        <v>21</v>
      </c>
      <c r="CT176" s="50">
        <f>IFERROR(+CT175/CT174,"")</f>
        <v>0</v>
      </c>
      <c r="CU176" s="51" t="str">
        <f>IF(CT176="","",IF(CT176&gt;=0.285,"4週8休以上",IF(CT176&gt;=0.25,"4週7休以上4週8休未満",IF(CT176&gt;=0.214,"4週6休以上4週7休未満",IF(0.214&gt;CT176,"4週6休未満")))))</f>
        <v>4週6休未満</v>
      </c>
      <c r="CV176" s="34" t="str">
        <f t="shared" si="290"/>
        <v>対象期間</v>
      </c>
      <c r="CX176" s="39" t="s">
        <v>20</v>
      </c>
      <c r="CY176" s="46" t="str">
        <f>TEXT(WEEKDAY(+CY175),"aaa")</f>
        <v>月</v>
      </c>
      <c r="CZ176" s="46" t="str">
        <f>TEXT(WEEKDAY(+CZ175),"aaa")</f>
        <v>火</v>
      </c>
      <c r="DA176" s="46" t="str">
        <f t="shared" ref="DA176:DZ176" si="298">TEXT(WEEKDAY(+DA175),"aaa")</f>
        <v>水</v>
      </c>
      <c r="DB176" s="47" t="str">
        <f t="shared" si="298"/>
        <v>木</v>
      </c>
      <c r="DC176" s="47" t="str">
        <f t="shared" si="298"/>
        <v>金</v>
      </c>
      <c r="DD176" s="47" t="str">
        <f t="shared" si="298"/>
        <v>土</v>
      </c>
      <c r="DE176" s="47" t="str">
        <f t="shared" si="298"/>
        <v>日</v>
      </c>
      <c r="DF176" s="47" t="str">
        <f t="shared" si="298"/>
        <v>月</v>
      </c>
      <c r="DG176" s="47" t="str">
        <f t="shared" si="298"/>
        <v>火</v>
      </c>
      <c r="DH176" s="47" t="str">
        <f t="shared" si="298"/>
        <v>水</v>
      </c>
      <c r="DI176" s="47" t="str">
        <f t="shared" si="298"/>
        <v>木</v>
      </c>
      <c r="DJ176" s="47" t="str">
        <f t="shared" si="298"/>
        <v>金</v>
      </c>
      <c r="DK176" s="47" t="str">
        <f t="shared" si="298"/>
        <v>土</v>
      </c>
      <c r="DL176" s="47" t="str">
        <f t="shared" si="298"/>
        <v>日</v>
      </c>
      <c r="DM176" s="47" t="str">
        <f t="shared" si="298"/>
        <v>月</v>
      </c>
      <c r="DN176" s="47" t="str">
        <f t="shared" si="298"/>
        <v>火</v>
      </c>
      <c r="DO176" s="47" t="str">
        <f t="shared" si="298"/>
        <v>水</v>
      </c>
      <c r="DP176" s="47" t="str">
        <f t="shared" si="298"/>
        <v>木</v>
      </c>
      <c r="DQ176" s="47" t="str">
        <f t="shared" si="298"/>
        <v>金</v>
      </c>
      <c r="DR176" s="47" t="str">
        <f t="shared" si="298"/>
        <v>土</v>
      </c>
      <c r="DS176" s="47" t="str">
        <f t="shared" si="298"/>
        <v>日</v>
      </c>
      <c r="DT176" s="47" t="str">
        <f t="shared" si="298"/>
        <v>月</v>
      </c>
      <c r="DU176" s="47" t="str">
        <f t="shared" si="298"/>
        <v>火</v>
      </c>
      <c r="DV176" s="47" t="str">
        <f t="shared" si="298"/>
        <v>水</v>
      </c>
      <c r="DW176" s="47" t="str">
        <f t="shared" si="298"/>
        <v>木</v>
      </c>
      <c r="DX176" s="47" t="str">
        <f t="shared" si="298"/>
        <v>金</v>
      </c>
      <c r="DY176" s="47" t="str">
        <f t="shared" si="298"/>
        <v>土</v>
      </c>
      <c r="DZ176" s="47" t="str">
        <f t="shared" si="298"/>
        <v>日</v>
      </c>
      <c r="EA176" s="47" t="str">
        <f>IF(EA175="／","／",TEXT(WEEKDAY(+EA175),"aaa"))</f>
        <v>月</v>
      </c>
      <c r="EB176" s="47" t="str">
        <f t="shared" ref="EB176:EJ176" si="299">IF(EB175="／","／",TEXT(WEEKDAY(+EB175),"aaa"))</f>
        <v>火</v>
      </c>
      <c r="EC176" s="85" t="str">
        <f t="shared" si="299"/>
        <v>水</v>
      </c>
      <c r="ED176" s="49" t="str">
        <f t="shared" si="299"/>
        <v>木</v>
      </c>
      <c r="EE176" s="49" t="str">
        <f t="shared" si="299"/>
        <v>金</v>
      </c>
      <c r="EF176" s="49" t="str">
        <f t="shared" si="299"/>
        <v>土</v>
      </c>
      <c r="EG176" s="49" t="str">
        <f t="shared" si="299"/>
        <v>日</v>
      </c>
      <c r="EH176" s="49" t="str">
        <f t="shared" si="299"/>
        <v>月</v>
      </c>
      <c r="EI176" s="49" t="str">
        <f t="shared" si="299"/>
        <v>火</v>
      </c>
      <c r="EJ176" s="49" t="str">
        <f t="shared" si="299"/>
        <v>水</v>
      </c>
      <c r="EK176" s="151"/>
      <c r="EL176" s="154"/>
      <c r="EN176" s="144"/>
      <c r="EO176" s="37" t="s">
        <v>21</v>
      </c>
      <c r="EP176" s="50">
        <f>IFERROR(+EP175/EP174,"")</f>
        <v>0</v>
      </c>
      <c r="EQ176" s="51" t="str">
        <f>IF(EP176="","",IF(EP176&gt;=0.285,"4週8休以上",IF(EP176&gt;=0.25,"4週7休以上4週8休未満",IF(EP176&gt;=0.214,"4週6休以上4週7休未満",IF(0.214&gt;EP176,"4週6休未満")))))</f>
        <v>4週6休未満</v>
      </c>
      <c r="ER176" s="1"/>
      <c r="ES176" s="1"/>
      <c r="ET176" s="1"/>
      <c r="EU176" s="1"/>
      <c r="EV176" s="1"/>
      <c r="EW176" s="1"/>
    </row>
    <row r="177" spans="1:153" s="53" customFormat="1" ht="60" customHeight="1">
      <c r="A177" s="34" t="str">
        <f t="shared" si="289"/>
        <v>対象期間</v>
      </c>
      <c r="C177" s="54" t="s">
        <v>22</v>
      </c>
      <c r="D177" s="56"/>
      <c r="E177" s="56"/>
      <c r="F177" s="56"/>
      <c r="G177" s="56"/>
      <c r="H177" s="56"/>
      <c r="I177" s="56"/>
      <c r="J177" s="56"/>
      <c r="K177" s="56"/>
      <c r="L177" s="57"/>
      <c r="M177" s="56"/>
      <c r="N177" s="56"/>
      <c r="O177" s="58"/>
      <c r="P177" s="56"/>
      <c r="Q177" s="56"/>
      <c r="R177" s="56"/>
      <c r="S177" s="56"/>
      <c r="T177" s="56"/>
      <c r="U177" s="56"/>
      <c r="V177" s="56"/>
      <c r="W177" s="56"/>
      <c r="X177" s="56"/>
      <c r="Y177" s="56"/>
      <c r="Z177" s="56"/>
      <c r="AA177" s="56"/>
      <c r="AB177" s="56"/>
      <c r="AC177" s="56"/>
      <c r="AD177" s="58"/>
      <c r="AE177" s="56"/>
      <c r="AF177" s="56"/>
      <c r="AG177" s="56"/>
      <c r="AH177" s="86"/>
      <c r="AI177" s="60"/>
      <c r="AJ177" s="60"/>
      <c r="AK177" s="60"/>
      <c r="AL177" s="60"/>
      <c r="AM177" s="60"/>
      <c r="AN177" s="60"/>
      <c r="AO177" s="60"/>
      <c r="AP177" s="152"/>
      <c r="AQ177" s="155"/>
      <c r="AS177" s="141" t="s">
        <v>23</v>
      </c>
      <c r="AT177" s="87" t="s">
        <v>17</v>
      </c>
      <c r="AU177" s="62">
        <f>IF(IF(MONTH([1]入力表!$E$6)=12,YEAR([1]入力表!$E$6)+1&amp;"01",YEAR([1]入力表!$E$6)&amp;TEXT(MONTH([1]入力表!$E$6)+1,"00"))&gt;YEAR($D174)&amp;TEXT(MONTH($D174),"00"),COUNTIF(D179:AH179,"")+COUNTIF(D179:AH179,"●"),"")</f>
        <v>31</v>
      </c>
      <c r="AV177" s="63"/>
      <c r="AX177" s="64"/>
      <c r="AY177" s="64"/>
      <c r="AZ177" s="64"/>
      <c r="BB177" s="54" t="s">
        <v>22</v>
      </c>
      <c r="BC177" s="56"/>
      <c r="BD177" s="56"/>
      <c r="BE177" s="56"/>
      <c r="BF177" s="56"/>
      <c r="BG177" s="56"/>
      <c r="BH177" s="56"/>
      <c r="BI177" s="56"/>
      <c r="BJ177" s="56"/>
      <c r="BK177" s="57"/>
      <c r="BL177" s="56"/>
      <c r="BM177" s="56"/>
      <c r="BN177" s="58"/>
      <c r="BO177" s="56"/>
      <c r="BP177" s="56"/>
      <c r="BQ177" s="56"/>
      <c r="BR177" s="56"/>
      <c r="BS177" s="56"/>
      <c r="BT177" s="56"/>
      <c r="BU177" s="56"/>
      <c r="BV177" s="56"/>
      <c r="BW177" s="56"/>
      <c r="BX177" s="56"/>
      <c r="BY177" s="56"/>
      <c r="BZ177" s="56"/>
      <c r="CA177" s="56"/>
      <c r="CB177" s="56"/>
      <c r="CC177" s="58"/>
      <c r="CD177" s="56"/>
      <c r="CE177" s="56"/>
      <c r="CF177" s="56"/>
      <c r="CG177" s="86"/>
      <c r="CH177" s="60"/>
      <c r="CI177" s="60"/>
      <c r="CJ177" s="60"/>
      <c r="CK177" s="60"/>
      <c r="CL177" s="60"/>
      <c r="CM177" s="60"/>
      <c r="CN177" s="60"/>
      <c r="CO177" s="152"/>
      <c r="CP177" s="155"/>
      <c r="CR177" s="141" t="s">
        <v>23</v>
      </c>
      <c r="CS177" s="87" t="s">
        <v>17</v>
      </c>
      <c r="CT177" s="62">
        <f>IF(IF(MONTH([1]入力表!$E$6)=12,YEAR([1]入力表!$E$6)+1&amp;"01",YEAR([1]入力表!$E$6)&amp;TEXT(MONTH([1]入力表!$E$6)+1,"00"))&gt;YEAR($D174)&amp;TEXT(MONTH($D174),"00"),COUNTIF(BC179:CG179,"")+COUNTIF(BC179:CG179,"●"),"")</f>
        <v>31</v>
      </c>
      <c r="CU177" s="63"/>
      <c r="CV177" s="34" t="str">
        <f t="shared" si="290"/>
        <v>対象期間</v>
      </c>
      <c r="CX177" s="54" t="s">
        <v>22</v>
      </c>
      <c r="CY177" s="56"/>
      <c r="CZ177" s="56"/>
      <c r="DA177" s="56"/>
      <c r="DB177" s="56"/>
      <c r="DC177" s="56"/>
      <c r="DD177" s="56"/>
      <c r="DE177" s="56"/>
      <c r="DF177" s="56"/>
      <c r="DG177" s="57"/>
      <c r="DH177" s="56"/>
      <c r="DI177" s="56"/>
      <c r="DJ177" s="58"/>
      <c r="DK177" s="56"/>
      <c r="DL177" s="56"/>
      <c r="DM177" s="56"/>
      <c r="DN177" s="56"/>
      <c r="DO177" s="56"/>
      <c r="DP177" s="56"/>
      <c r="DQ177" s="56"/>
      <c r="DR177" s="56"/>
      <c r="DS177" s="56"/>
      <c r="DT177" s="56"/>
      <c r="DU177" s="56"/>
      <c r="DV177" s="56"/>
      <c r="DW177" s="56"/>
      <c r="DX177" s="56"/>
      <c r="DY177" s="58"/>
      <c r="DZ177" s="56"/>
      <c r="EA177" s="56"/>
      <c r="EB177" s="56"/>
      <c r="EC177" s="86"/>
      <c r="ED177" s="60"/>
      <c r="EE177" s="60"/>
      <c r="EF177" s="60"/>
      <c r="EG177" s="60"/>
      <c r="EH177" s="60"/>
      <c r="EI177" s="60"/>
      <c r="EJ177" s="60"/>
      <c r="EK177" s="152"/>
      <c r="EL177" s="155"/>
      <c r="EN177" s="141" t="s">
        <v>23</v>
      </c>
      <c r="EO177" s="87" t="s">
        <v>17</v>
      </c>
      <c r="EP177" s="62">
        <f>IF(IF(MONTH([1]入力表!$E$6)=12,YEAR([1]入力表!$E$6)+1&amp;"01",YEAR([1]入力表!$E$6)&amp;TEXT(MONTH([1]入力表!$E$6)+1,"00"))&gt;YEAR($D174)&amp;TEXT(MONTH($D174),"00"),COUNTIF(CY179:EC179,"")+COUNTIF(CY179:EC179,"●"),"")</f>
        <v>31</v>
      </c>
      <c r="EQ177" s="63"/>
      <c r="ER177" s="64"/>
      <c r="ES177" s="64"/>
      <c r="ET177" s="64"/>
      <c r="EU177" s="64"/>
      <c r="EV177" s="64"/>
      <c r="EW177" s="64"/>
    </row>
    <row r="178" spans="1:153" s="28" customFormat="1" ht="19.5" thickBot="1">
      <c r="A178" s="34" t="str">
        <f t="shared" si="289"/>
        <v>対象期間</v>
      </c>
      <c r="C178" s="39" t="s">
        <v>16</v>
      </c>
      <c r="D178" s="47"/>
      <c r="E178" s="47"/>
      <c r="F178" s="47"/>
      <c r="G178" s="47"/>
      <c r="H178" s="47"/>
      <c r="I178" s="47"/>
      <c r="J178" s="47"/>
      <c r="K178" s="47"/>
      <c r="L178" s="47"/>
      <c r="M178" s="47"/>
      <c r="N178" s="47"/>
      <c r="O178" s="47"/>
      <c r="P178" s="47"/>
      <c r="Q178" s="47"/>
      <c r="R178" s="47"/>
      <c r="S178" s="47"/>
      <c r="T178" s="47"/>
      <c r="U178" s="47"/>
      <c r="V178" s="47"/>
      <c r="W178" s="47"/>
      <c r="X178" s="47"/>
      <c r="Y178" s="47"/>
      <c r="Z178" s="47"/>
      <c r="AA178" s="47"/>
      <c r="AB178" s="47"/>
      <c r="AC178" s="47"/>
      <c r="AD178" s="47"/>
      <c r="AE178" s="47"/>
      <c r="AF178" s="47"/>
      <c r="AG178" s="47"/>
      <c r="AH178" s="85"/>
      <c r="AI178" s="49"/>
      <c r="AJ178" s="49"/>
      <c r="AK178" s="49"/>
      <c r="AL178" s="49"/>
      <c r="AM178" s="49"/>
      <c r="AN178" s="49"/>
      <c r="AO178" s="49"/>
      <c r="AP178" s="69">
        <f>COUNTIF(D178:AH178,"○")</f>
        <v>0</v>
      </c>
      <c r="AQ178" s="66">
        <f>+AP178+AQ170</f>
        <v>0</v>
      </c>
      <c r="AS178" s="142"/>
      <c r="AT178" s="37" t="s">
        <v>19</v>
      </c>
      <c r="AU178" s="43">
        <f>IF(IF(MONTH([1]入力表!$E$6)=12,YEAR([1]入力表!$E$6)+1&amp;"01",YEAR([1]入力表!$E$6)&amp;TEXT(MONTH([1]入力表!$E$6)+1,"00"))&gt;YEAR($D174)&amp;TEXT(MONTH($D174),"00"),COUNTIF(D179:AH179,"●"),"")</f>
        <v>0</v>
      </c>
      <c r="AX178" s="68"/>
      <c r="AY178" s="68"/>
      <c r="AZ178" s="68"/>
      <c r="BB178" s="39" t="s">
        <v>16</v>
      </c>
      <c r="BC178" s="47"/>
      <c r="BD178" s="47"/>
      <c r="BE178" s="47"/>
      <c r="BF178" s="47"/>
      <c r="BG178" s="47"/>
      <c r="BH178" s="47"/>
      <c r="BI178" s="47"/>
      <c r="BJ178" s="47"/>
      <c r="BK178" s="47"/>
      <c r="BL178" s="47"/>
      <c r="BM178" s="47"/>
      <c r="BN178" s="47"/>
      <c r="BO178" s="47"/>
      <c r="BP178" s="47"/>
      <c r="BQ178" s="47"/>
      <c r="BR178" s="47"/>
      <c r="BS178" s="47"/>
      <c r="BT178" s="47"/>
      <c r="BU178" s="47"/>
      <c r="BV178" s="47"/>
      <c r="BW178" s="47"/>
      <c r="BX178" s="47"/>
      <c r="BY178" s="47"/>
      <c r="BZ178" s="47"/>
      <c r="CA178" s="47"/>
      <c r="CB178" s="47"/>
      <c r="CC178" s="47"/>
      <c r="CD178" s="47"/>
      <c r="CE178" s="47"/>
      <c r="CF178" s="47"/>
      <c r="CG178" s="85"/>
      <c r="CH178" s="49"/>
      <c r="CI178" s="49"/>
      <c r="CJ178" s="49"/>
      <c r="CK178" s="49"/>
      <c r="CL178" s="49"/>
      <c r="CM178" s="49"/>
      <c r="CN178" s="49"/>
      <c r="CO178" s="69">
        <f>COUNTIF(BC178:CG178,"○")</f>
        <v>0</v>
      </c>
      <c r="CP178" s="66">
        <f>+CO178+CP170</f>
        <v>0</v>
      </c>
      <c r="CR178" s="142"/>
      <c r="CS178" s="37" t="s">
        <v>19</v>
      </c>
      <c r="CT178" s="43">
        <f>IF(IF(MONTH([1]入力表!$E$6)=12,YEAR([1]入力表!$E$6)+1&amp;"01",YEAR([1]入力表!$E$6)&amp;TEXT(MONTH([1]入力表!$E$6)+1,"00"))&gt;YEAR($D174)&amp;TEXT(MONTH($D174),"00"),COUNTIF(BC179:CG179,"●"),"")</f>
        <v>0</v>
      </c>
      <c r="CV178" s="34" t="str">
        <f t="shared" si="290"/>
        <v>対象期間</v>
      </c>
      <c r="CX178" s="39" t="s">
        <v>16</v>
      </c>
      <c r="CY178" s="47"/>
      <c r="CZ178" s="47"/>
      <c r="DA178" s="47"/>
      <c r="DB178" s="47"/>
      <c r="DC178" s="47"/>
      <c r="DD178" s="47"/>
      <c r="DE178" s="47"/>
      <c r="DF178" s="47"/>
      <c r="DG178" s="47"/>
      <c r="DH178" s="47"/>
      <c r="DI178" s="47"/>
      <c r="DJ178" s="47"/>
      <c r="DK178" s="47"/>
      <c r="DL178" s="47"/>
      <c r="DM178" s="47"/>
      <c r="DN178" s="47"/>
      <c r="DO178" s="47"/>
      <c r="DP178" s="47"/>
      <c r="DQ178" s="47"/>
      <c r="DR178" s="47"/>
      <c r="DS178" s="47"/>
      <c r="DT178" s="47"/>
      <c r="DU178" s="47"/>
      <c r="DV178" s="47"/>
      <c r="DW178" s="47"/>
      <c r="DX178" s="47"/>
      <c r="DY178" s="47"/>
      <c r="DZ178" s="47"/>
      <c r="EA178" s="47"/>
      <c r="EB178" s="47"/>
      <c r="EC178" s="85"/>
      <c r="ED178" s="49"/>
      <c r="EE178" s="49"/>
      <c r="EF178" s="49"/>
      <c r="EG178" s="49"/>
      <c r="EH178" s="49"/>
      <c r="EI178" s="49"/>
      <c r="EJ178" s="49"/>
      <c r="EK178" s="69">
        <f>COUNTIF(CY178:EC178,"○")</f>
        <v>0</v>
      </c>
      <c r="EL178" s="66">
        <f>+EK178+EL170</f>
        <v>0</v>
      </c>
      <c r="EN178" s="142"/>
      <c r="EO178" s="37" t="s">
        <v>19</v>
      </c>
      <c r="EP178" s="43">
        <f>IF(IF(MONTH([1]入力表!$E$6)=12,YEAR([1]入力表!$E$6)+1&amp;"01",YEAR([1]入力表!$E$6)&amp;TEXT(MONTH([1]入力表!$E$6)+1,"00"))&gt;YEAR($D174)&amp;TEXT(MONTH($D174),"00"),COUNTIF(CY179:EC179,"●"),"")</f>
        <v>0</v>
      </c>
      <c r="ER178" s="68"/>
      <c r="ES178" s="68"/>
      <c r="ET178" s="68"/>
      <c r="EU178" s="68"/>
      <c r="EV178" s="68"/>
      <c r="EW178" s="68"/>
    </row>
    <row r="179" spans="1:153" s="28" customFormat="1" ht="19.5" thickBot="1">
      <c r="A179" s="34" t="str">
        <f t="shared" si="289"/>
        <v>対象期間</v>
      </c>
      <c r="C179" s="70" t="s">
        <v>23</v>
      </c>
      <c r="D179" s="71"/>
      <c r="E179" s="71"/>
      <c r="F179" s="71"/>
      <c r="G179" s="71"/>
      <c r="H179" s="71"/>
      <c r="I179" s="71"/>
      <c r="J179" s="71"/>
      <c r="K179" s="71"/>
      <c r="L179" s="71"/>
      <c r="M179" s="71"/>
      <c r="N179" s="71"/>
      <c r="O179" s="71"/>
      <c r="P179" s="71"/>
      <c r="Q179" s="71"/>
      <c r="R179" s="71"/>
      <c r="S179" s="71"/>
      <c r="T179" s="71"/>
      <c r="U179" s="71"/>
      <c r="V179" s="71"/>
      <c r="W179" s="71"/>
      <c r="X179" s="71"/>
      <c r="Y179" s="71"/>
      <c r="Z179" s="71"/>
      <c r="AA179" s="71"/>
      <c r="AB179" s="71"/>
      <c r="AC179" s="71"/>
      <c r="AD179" s="71"/>
      <c r="AE179" s="71"/>
      <c r="AF179" s="71"/>
      <c r="AG179" s="71"/>
      <c r="AH179" s="93"/>
      <c r="AI179" s="73"/>
      <c r="AJ179" s="73"/>
      <c r="AK179" s="73"/>
      <c r="AL179" s="73"/>
      <c r="AM179" s="73"/>
      <c r="AN179" s="73"/>
      <c r="AO179" s="73"/>
      <c r="AP179" s="76">
        <f>COUNTIF(D179:AH179,"●")</f>
        <v>0</v>
      </c>
      <c r="AQ179" s="75">
        <f>+AP179+AQ171</f>
        <v>0</v>
      </c>
      <c r="AS179" s="142"/>
      <c r="AT179" s="37" t="s">
        <v>21</v>
      </c>
      <c r="AU179" s="50">
        <f>IFERROR(+AU178/AU177,"")</f>
        <v>0</v>
      </c>
      <c r="AV179" s="51" t="str">
        <f>IF(AU179="","",IF(AU179&gt;=0.285,"4週8休以上",IF(AU179&gt;=0.25,"4週7休以上4週8休未満",IF(AU179&gt;=0.214,"4週6休以上4週7休未満",IF(0.214&gt;AU179,"4週6休未満")))))</f>
        <v>4週6休未満</v>
      </c>
      <c r="AX179" s="68"/>
      <c r="AY179" s="68"/>
      <c r="AZ179" s="68"/>
      <c r="BB179" s="70" t="s">
        <v>23</v>
      </c>
      <c r="BC179" s="71"/>
      <c r="BD179" s="71"/>
      <c r="BE179" s="71"/>
      <c r="BF179" s="71"/>
      <c r="BG179" s="71"/>
      <c r="BH179" s="71"/>
      <c r="BI179" s="71"/>
      <c r="BJ179" s="71"/>
      <c r="BK179" s="71"/>
      <c r="BL179" s="71"/>
      <c r="BM179" s="71"/>
      <c r="BN179" s="71"/>
      <c r="BO179" s="71"/>
      <c r="BP179" s="71"/>
      <c r="BQ179" s="71"/>
      <c r="BR179" s="71"/>
      <c r="BS179" s="71"/>
      <c r="BT179" s="71"/>
      <c r="BU179" s="71"/>
      <c r="BV179" s="71"/>
      <c r="BW179" s="71"/>
      <c r="BX179" s="71"/>
      <c r="BY179" s="71"/>
      <c r="BZ179" s="71"/>
      <c r="CA179" s="71"/>
      <c r="CB179" s="71"/>
      <c r="CC179" s="71"/>
      <c r="CD179" s="71"/>
      <c r="CE179" s="71"/>
      <c r="CF179" s="71"/>
      <c r="CG179" s="93"/>
      <c r="CH179" s="73"/>
      <c r="CI179" s="73"/>
      <c r="CJ179" s="73"/>
      <c r="CK179" s="73"/>
      <c r="CL179" s="73"/>
      <c r="CM179" s="73"/>
      <c r="CN179" s="73"/>
      <c r="CO179" s="76">
        <f>COUNTIF(BC179:CG179,"●")</f>
        <v>0</v>
      </c>
      <c r="CP179" s="75">
        <f>+CO179+CP171</f>
        <v>0</v>
      </c>
      <c r="CR179" s="142"/>
      <c r="CS179" s="37" t="s">
        <v>21</v>
      </c>
      <c r="CT179" s="50">
        <f>IFERROR(+CT178/CT177,"")</f>
        <v>0</v>
      </c>
      <c r="CU179" s="51" t="str">
        <f>IF(CT179="","",IF(CT179&gt;=0.285,"4週8休以上",IF(CT179&gt;=0.25,"4週7休以上4週8休未満",IF(CT179&gt;=0.214,"4週6休以上4週7休未満",IF(0.214&gt;CT179,"4週6休未満")))))</f>
        <v>4週6休未満</v>
      </c>
      <c r="CV179" s="34" t="str">
        <f t="shared" si="290"/>
        <v>対象期間</v>
      </c>
      <c r="CX179" s="70" t="s">
        <v>23</v>
      </c>
      <c r="CY179" s="71"/>
      <c r="CZ179" s="71"/>
      <c r="DA179" s="71"/>
      <c r="DB179" s="71"/>
      <c r="DC179" s="71"/>
      <c r="DD179" s="71"/>
      <c r="DE179" s="71"/>
      <c r="DF179" s="71"/>
      <c r="DG179" s="71"/>
      <c r="DH179" s="71"/>
      <c r="DI179" s="71"/>
      <c r="DJ179" s="71"/>
      <c r="DK179" s="71"/>
      <c r="DL179" s="71"/>
      <c r="DM179" s="71"/>
      <c r="DN179" s="71"/>
      <c r="DO179" s="71"/>
      <c r="DP179" s="71"/>
      <c r="DQ179" s="71"/>
      <c r="DR179" s="71"/>
      <c r="DS179" s="71"/>
      <c r="DT179" s="71"/>
      <c r="DU179" s="71"/>
      <c r="DV179" s="71"/>
      <c r="DW179" s="71"/>
      <c r="DX179" s="71"/>
      <c r="DY179" s="71"/>
      <c r="DZ179" s="71"/>
      <c r="EA179" s="71"/>
      <c r="EB179" s="71"/>
      <c r="EC179" s="93"/>
      <c r="ED179" s="73"/>
      <c r="EE179" s="73"/>
      <c r="EF179" s="73"/>
      <c r="EG179" s="73"/>
      <c r="EH179" s="73"/>
      <c r="EI179" s="73"/>
      <c r="EJ179" s="73"/>
      <c r="EK179" s="76">
        <f>COUNTIF(CY179:EC179,"●")</f>
        <v>0</v>
      </c>
      <c r="EL179" s="75">
        <f>+EK179+EL171</f>
        <v>0</v>
      </c>
      <c r="EN179" s="142"/>
      <c r="EO179" s="37" t="s">
        <v>21</v>
      </c>
      <c r="EP179" s="50">
        <f>IFERROR(+EP178/EP177,"")</f>
        <v>0</v>
      </c>
      <c r="EQ179" s="51" t="str">
        <f>IF(EP179="","",IF(EP179&gt;=0.285,"4週8休以上",IF(EP179&gt;=0.25,"4週7休以上4週8休未満",IF(EP179&gt;=0.214,"4週6休以上4週7休未満",IF(0.214&gt;EP179,"4週6休未満")))))</f>
        <v>4週6休未満</v>
      </c>
      <c r="ER179" s="68"/>
      <c r="ES179" s="68"/>
      <c r="ET179" s="68"/>
      <c r="EU179" s="68"/>
      <c r="EV179" s="68"/>
      <c r="EW179" s="68"/>
    </row>
    <row r="180" spans="1:153" s="28" customFormat="1" ht="19.5" thickBot="1">
      <c r="A180" s="34"/>
      <c r="C180" s="77" t="s">
        <v>25</v>
      </c>
      <c r="D180" s="137" t="str">
        <f t="shared" ref="D180" si="300">IF(COUNTIF(D179:J179,"")&gt;=7,"",IF(COUNTIF(D179:J179,"●")&gt;=2,"OK","OUT"))</f>
        <v/>
      </c>
      <c r="E180" s="138"/>
      <c r="F180" s="138"/>
      <c r="G180" s="138"/>
      <c r="H180" s="138"/>
      <c r="I180" s="138"/>
      <c r="J180" s="139"/>
      <c r="K180" s="137" t="str">
        <f t="shared" ref="K180" si="301">IF(COUNTIF(K179:Q179,"")&gt;=7,"",IF(COUNTIF(K179:Q179,"●")&gt;=2,"OK","OUT"))</f>
        <v/>
      </c>
      <c r="L180" s="138"/>
      <c r="M180" s="138"/>
      <c r="N180" s="138"/>
      <c r="O180" s="138"/>
      <c r="P180" s="138"/>
      <c r="Q180" s="139"/>
      <c r="R180" s="137" t="str">
        <f t="shared" ref="R180" si="302">IF(COUNTIF(R179:X179,"")&gt;=7,"",IF(COUNTIF(R179:X179,"●")&gt;=2,"OK","OUT"))</f>
        <v/>
      </c>
      <c r="S180" s="138"/>
      <c r="T180" s="138"/>
      <c r="U180" s="138"/>
      <c r="V180" s="138"/>
      <c r="W180" s="138"/>
      <c r="X180" s="139"/>
      <c r="Y180" s="137" t="str">
        <f t="shared" ref="Y180" si="303">IF(COUNTIF(Y179:AE179,"")&gt;=7,"",IF(COUNTIF(Y179:AE179,"●")&gt;=2,"OK","OUT"))</f>
        <v/>
      </c>
      <c r="Z180" s="138"/>
      <c r="AA180" s="138"/>
      <c r="AB180" s="138"/>
      <c r="AC180" s="138"/>
      <c r="AD180" s="138"/>
      <c r="AE180" s="139"/>
      <c r="AF180" s="137" t="str">
        <f t="shared" ref="AF180" si="304">IF(COUNTIF(AF179:AL179,"")&gt;=7,"",IF(COUNTIF(AF179:AL179,"●")&gt;=2,"OK","OUT"))</f>
        <v/>
      </c>
      <c r="AG180" s="138"/>
      <c r="AH180" s="138"/>
      <c r="AI180" s="138"/>
      <c r="AJ180" s="138"/>
      <c r="AK180" s="138"/>
      <c r="AL180" s="139"/>
      <c r="AM180" s="137"/>
      <c r="AN180" s="138"/>
      <c r="AO180" s="138"/>
      <c r="AP180" s="83"/>
      <c r="AQ180" s="79"/>
      <c r="AS180" s="143"/>
      <c r="AT180" s="80" t="s">
        <v>26</v>
      </c>
      <c r="AU180" s="81" t="str">
        <f>IF(COUNTIF(D180:AO180,"OUT")&gt;=1,"OUT","OK")</f>
        <v>OK</v>
      </c>
      <c r="AV180" s="82"/>
      <c r="AX180" s="68"/>
      <c r="AY180" s="68"/>
      <c r="AZ180" s="68"/>
      <c r="BB180" s="77" t="s">
        <v>25</v>
      </c>
      <c r="BC180" s="137" t="str">
        <f t="shared" ref="BC180" si="305">IF(COUNTIF(BC179:BI179,"")&gt;=7,"",IF(COUNTIF(BC179:BI179,"●")&gt;=2,"OK","OUT"))</f>
        <v/>
      </c>
      <c r="BD180" s="138"/>
      <c r="BE180" s="138"/>
      <c r="BF180" s="138"/>
      <c r="BG180" s="138"/>
      <c r="BH180" s="138"/>
      <c r="BI180" s="139"/>
      <c r="BJ180" s="137" t="str">
        <f t="shared" ref="BJ180" si="306">IF(COUNTIF(BJ179:BP179,"")&gt;=7,"",IF(COUNTIF(BJ179:BP179,"●")&gt;=2,"OK","OUT"))</f>
        <v/>
      </c>
      <c r="BK180" s="138"/>
      <c r="BL180" s="138"/>
      <c r="BM180" s="138"/>
      <c r="BN180" s="138"/>
      <c r="BO180" s="138"/>
      <c r="BP180" s="139"/>
      <c r="BQ180" s="137" t="str">
        <f t="shared" ref="BQ180" si="307">IF(COUNTIF(BQ179:BW179,"")&gt;=7,"",IF(COUNTIF(BQ179:BW179,"●")&gt;=2,"OK","OUT"))</f>
        <v/>
      </c>
      <c r="BR180" s="138"/>
      <c r="BS180" s="138"/>
      <c r="BT180" s="138"/>
      <c r="BU180" s="138"/>
      <c r="BV180" s="138"/>
      <c r="BW180" s="139"/>
      <c r="BX180" s="137" t="str">
        <f t="shared" ref="BX180" si="308">IF(COUNTIF(BX179:CD179,"")&gt;=7,"",IF(COUNTIF(BX179:CD179,"●")&gt;=2,"OK","OUT"))</f>
        <v/>
      </c>
      <c r="BY180" s="138"/>
      <c r="BZ180" s="138"/>
      <c r="CA180" s="138"/>
      <c r="CB180" s="138"/>
      <c r="CC180" s="138"/>
      <c r="CD180" s="139"/>
      <c r="CE180" s="137" t="str">
        <f t="shared" ref="CE180" si="309">IF(COUNTIF(CE179:CK179,"")&gt;=7,"",IF(COUNTIF(CE179:CK179,"●")&gt;=2,"OK","OUT"))</f>
        <v/>
      </c>
      <c r="CF180" s="138"/>
      <c r="CG180" s="138"/>
      <c r="CH180" s="138"/>
      <c r="CI180" s="138"/>
      <c r="CJ180" s="138"/>
      <c r="CK180" s="139"/>
      <c r="CL180" s="137"/>
      <c r="CM180" s="138"/>
      <c r="CN180" s="138"/>
      <c r="CO180" s="83"/>
      <c r="CP180" s="79"/>
      <c r="CR180" s="143"/>
      <c r="CS180" s="80" t="s">
        <v>26</v>
      </c>
      <c r="CT180" s="81" t="str">
        <f>IF(COUNTIF(BC180:CN180,"OUT")&gt;=1,"OUT","OK")</f>
        <v>OK</v>
      </c>
      <c r="CU180" s="82"/>
      <c r="CV180" s="34"/>
      <c r="CX180" s="77" t="s">
        <v>25</v>
      </c>
      <c r="CY180" s="137" t="str">
        <f t="shared" ref="CY180" si="310">IF(COUNTIF(CY179:DE179,"")&gt;=7,"",IF(COUNTIF(CY179:DE179,"●")&gt;=2,"OK","OUT"))</f>
        <v/>
      </c>
      <c r="CZ180" s="138"/>
      <c r="DA180" s="138"/>
      <c r="DB180" s="138"/>
      <c r="DC180" s="138"/>
      <c r="DD180" s="138"/>
      <c r="DE180" s="139"/>
      <c r="DF180" s="137" t="str">
        <f t="shared" ref="DF180" si="311">IF(COUNTIF(DF179:DL179,"")&gt;=7,"",IF(COUNTIF(DF179:DL179,"●")&gt;=2,"OK","OUT"))</f>
        <v/>
      </c>
      <c r="DG180" s="138"/>
      <c r="DH180" s="138"/>
      <c r="DI180" s="138"/>
      <c r="DJ180" s="138"/>
      <c r="DK180" s="138"/>
      <c r="DL180" s="139"/>
      <c r="DM180" s="137" t="str">
        <f t="shared" ref="DM180" si="312">IF(COUNTIF(DM179:DS179,"")&gt;=7,"",IF(COUNTIF(DM179:DS179,"●")&gt;=2,"OK","OUT"))</f>
        <v/>
      </c>
      <c r="DN180" s="138"/>
      <c r="DO180" s="138"/>
      <c r="DP180" s="138"/>
      <c r="DQ180" s="138"/>
      <c r="DR180" s="138"/>
      <c r="DS180" s="139"/>
      <c r="DT180" s="137" t="str">
        <f t="shared" ref="DT180" si="313">IF(COUNTIF(DT179:DZ179,"")&gt;=7,"",IF(COUNTIF(DT179:DZ179,"●")&gt;=2,"OK","OUT"))</f>
        <v/>
      </c>
      <c r="DU180" s="138"/>
      <c r="DV180" s="138"/>
      <c r="DW180" s="138"/>
      <c r="DX180" s="138"/>
      <c r="DY180" s="138"/>
      <c r="DZ180" s="139"/>
      <c r="EA180" s="137" t="str">
        <f t="shared" ref="EA180" si="314">IF(COUNTIF(EA179:EG179,"")&gt;=7,"",IF(COUNTIF(EA179:EG179,"●")&gt;=2,"OK","OUT"))</f>
        <v/>
      </c>
      <c r="EB180" s="138"/>
      <c r="EC180" s="138"/>
      <c r="ED180" s="138"/>
      <c r="EE180" s="138"/>
      <c r="EF180" s="138"/>
      <c r="EG180" s="139"/>
      <c r="EH180" s="137"/>
      <c r="EI180" s="138"/>
      <c r="EJ180" s="138"/>
      <c r="EK180" s="83"/>
      <c r="EL180" s="79"/>
      <c r="EN180" s="143"/>
      <c r="EO180" s="80" t="s">
        <v>26</v>
      </c>
      <c r="EP180" s="81" t="str">
        <f>IF(COUNTIF(CY180:EJ180,"OUT")&gt;=1,"OUT","OK")</f>
        <v>OK</v>
      </c>
      <c r="EQ180" s="82"/>
      <c r="ER180" s="68"/>
      <c r="ES180" s="68"/>
      <c r="ET180" s="68"/>
      <c r="EU180" s="68"/>
      <c r="EV180" s="68"/>
      <c r="EW180" s="68"/>
    </row>
    <row r="181" spans="1:153" ht="19.5" thickBot="1">
      <c r="A181" s="34" t="str">
        <f t="shared" si="289"/>
        <v>対象期間</v>
      </c>
      <c r="AX181" s="1"/>
      <c r="AY181" s="1"/>
      <c r="AZ181" s="1"/>
      <c r="CV181" s="34" t="str">
        <f t="shared" si="290"/>
        <v>対象期間</v>
      </c>
      <c r="ER181" s="1"/>
      <c r="ES181" s="1"/>
      <c r="ET181" s="1"/>
      <c r="EU181" s="1"/>
      <c r="EV181" s="1"/>
      <c r="EW181" s="1"/>
    </row>
    <row r="182" spans="1:153" ht="13.5" customHeight="1">
      <c r="A182" s="34" t="str">
        <f t="shared" ref="A182:A189" si="315">IF($AU$182="","","対象期間")</f>
        <v>対象期間</v>
      </c>
      <c r="C182" s="36" t="s">
        <v>13</v>
      </c>
      <c r="D182" s="145">
        <f>MONTH(D174+1)</f>
        <v>1</v>
      </c>
      <c r="E182" s="146"/>
      <c r="F182" s="146"/>
      <c r="G182" s="146"/>
      <c r="H182" s="146"/>
      <c r="I182" s="146"/>
      <c r="J182" s="146"/>
      <c r="K182" s="146"/>
      <c r="L182" s="146"/>
      <c r="M182" s="146"/>
      <c r="N182" s="146"/>
      <c r="O182" s="146"/>
      <c r="P182" s="146"/>
      <c r="Q182" s="146"/>
      <c r="R182" s="146"/>
      <c r="S182" s="146"/>
      <c r="T182" s="146"/>
      <c r="U182" s="146"/>
      <c r="V182" s="146"/>
      <c r="W182" s="146"/>
      <c r="X182" s="146"/>
      <c r="Y182" s="146"/>
      <c r="Z182" s="146"/>
      <c r="AA182" s="146"/>
      <c r="AB182" s="146"/>
      <c r="AC182" s="146"/>
      <c r="AD182" s="146"/>
      <c r="AE182" s="146"/>
      <c r="AF182" s="146"/>
      <c r="AG182" s="146"/>
      <c r="AH182" s="146"/>
      <c r="AI182" s="147">
        <f>D182+1</f>
        <v>2</v>
      </c>
      <c r="AJ182" s="148"/>
      <c r="AK182" s="148"/>
      <c r="AL182" s="148"/>
      <c r="AM182" s="148"/>
      <c r="AN182" s="148"/>
      <c r="AO182" s="149"/>
      <c r="AP182" s="150" t="s">
        <v>14</v>
      </c>
      <c r="AQ182" s="153" t="s">
        <v>15</v>
      </c>
      <c r="AS182" s="144" t="s">
        <v>16</v>
      </c>
      <c r="AT182" s="37" t="s">
        <v>17</v>
      </c>
      <c r="AU182" s="38">
        <f>IF(IF(MONTH([1]入力表!$E$6)=12,YEAR([1]入力表!$E$6)+1&amp;"01",YEAR([1]入力表!$E$6)&amp;TEXT(MONTH([1]入力表!$E$6)+1,"00"))&gt;YEAR($D182)&amp;TEXT(MONTH($D182),"00"),COUNTIF(D186:AH186,"")+COUNTIF(D186:AH186,"○"),"")</f>
        <v>31</v>
      </c>
      <c r="AX182" s="1"/>
      <c r="AY182" s="1"/>
      <c r="AZ182" s="1"/>
      <c r="BB182" s="36" t="s">
        <v>13</v>
      </c>
      <c r="BC182" s="145">
        <f>MONTH(BC174+1)</f>
        <v>1</v>
      </c>
      <c r="BD182" s="146"/>
      <c r="BE182" s="146"/>
      <c r="BF182" s="146"/>
      <c r="BG182" s="146"/>
      <c r="BH182" s="146"/>
      <c r="BI182" s="146"/>
      <c r="BJ182" s="146"/>
      <c r="BK182" s="146"/>
      <c r="BL182" s="146"/>
      <c r="BM182" s="146"/>
      <c r="BN182" s="146"/>
      <c r="BO182" s="146"/>
      <c r="BP182" s="146"/>
      <c r="BQ182" s="146"/>
      <c r="BR182" s="146"/>
      <c r="BS182" s="146"/>
      <c r="BT182" s="146"/>
      <c r="BU182" s="146"/>
      <c r="BV182" s="146"/>
      <c r="BW182" s="146"/>
      <c r="BX182" s="146"/>
      <c r="BY182" s="146"/>
      <c r="BZ182" s="146"/>
      <c r="CA182" s="146"/>
      <c r="CB182" s="146"/>
      <c r="CC182" s="146"/>
      <c r="CD182" s="146"/>
      <c r="CE182" s="146"/>
      <c r="CF182" s="146"/>
      <c r="CG182" s="146"/>
      <c r="CH182" s="147">
        <f>BC182+1</f>
        <v>2</v>
      </c>
      <c r="CI182" s="148"/>
      <c r="CJ182" s="148"/>
      <c r="CK182" s="148"/>
      <c r="CL182" s="148"/>
      <c r="CM182" s="148"/>
      <c r="CN182" s="149"/>
      <c r="CO182" s="150" t="s">
        <v>14</v>
      </c>
      <c r="CP182" s="153" t="s">
        <v>15</v>
      </c>
      <c r="CR182" s="144" t="s">
        <v>16</v>
      </c>
      <c r="CS182" s="37" t="s">
        <v>17</v>
      </c>
      <c r="CT182" s="38">
        <f>IF(IF(MONTH([1]入力表!$E$6)=12,YEAR([1]入力表!$E$6)+1&amp;"01",YEAR([1]入力表!$E$6)&amp;TEXT(MONTH([1]入力表!$E$6)+1,"00"))&gt;YEAR($D182)&amp;TEXT(MONTH($D182),"00"),COUNTIF(BC186:CG186,"")+COUNTIF(BC186:CG186,"○"),"")</f>
        <v>31</v>
      </c>
      <c r="CV182" s="34" t="str">
        <f t="shared" ref="CV182:CV189" si="316">IF($AU$182="","","対象期間")</f>
        <v>対象期間</v>
      </c>
      <c r="CX182" s="36" t="s">
        <v>13</v>
      </c>
      <c r="CY182" s="145">
        <f>MONTH(CY174+1)</f>
        <v>1</v>
      </c>
      <c r="CZ182" s="146"/>
      <c r="DA182" s="146"/>
      <c r="DB182" s="146"/>
      <c r="DC182" s="146"/>
      <c r="DD182" s="146"/>
      <c r="DE182" s="146"/>
      <c r="DF182" s="146"/>
      <c r="DG182" s="146"/>
      <c r="DH182" s="146"/>
      <c r="DI182" s="146"/>
      <c r="DJ182" s="146"/>
      <c r="DK182" s="146"/>
      <c r="DL182" s="146"/>
      <c r="DM182" s="146"/>
      <c r="DN182" s="146"/>
      <c r="DO182" s="146"/>
      <c r="DP182" s="146"/>
      <c r="DQ182" s="146"/>
      <c r="DR182" s="146"/>
      <c r="DS182" s="146"/>
      <c r="DT182" s="146"/>
      <c r="DU182" s="146"/>
      <c r="DV182" s="146"/>
      <c r="DW182" s="146"/>
      <c r="DX182" s="146"/>
      <c r="DY182" s="146"/>
      <c r="DZ182" s="146"/>
      <c r="EA182" s="146"/>
      <c r="EB182" s="146"/>
      <c r="EC182" s="146"/>
      <c r="ED182" s="147">
        <f>CY182+1</f>
        <v>2</v>
      </c>
      <c r="EE182" s="148"/>
      <c r="EF182" s="148"/>
      <c r="EG182" s="148"/>
      <c r="EH182" s="148"/>
      <c r="EI182" s="148"/>
      <c r="EJ182" s="149"/>
      <c r="EK182" s="150" t="s">
        <v>14</v>
      </c>
      <c r="EL182" s="153" t="s">
        <v>15</v>
      </c>
      <c r="EN182" s="144" t="s">
        <v>16</v>
      </c>
      <c r="EO182" s="37" t="s">
        <v>17</v>
      </c>
      <c r="EP182" s="38">
        <f>IF(IF(MONTH([1]入力表!$E$6)=12,YEAR([1]入力表!$E$6)+1&amp;"01",YEAR([1]入力表!$E$6)&amp;TEXT(MONTH([1]入力表!$E$6)+1,"00"))&gt;YEAR($D182)&amp;TEXT(MONTH($D182),"00"),COUNTIF(CY186:EC186,"")+COUNTIF(CY186:EC186,"○"),"")</f>
        <v>31</v>
      </c>
      <c r="ER182" s="1"/>
      <c r="ES182" s="1"/>
      <c r="ET182" s="1"/>
      <c r="EU182" s="1"/>
      <c r="EV182" s="1"/>
      <c r="EW182" s="1"/>
    </row>
    <row r="183" spans="1:153" ht="19.5" thickBot="1">
      <c r="A183" s="34" t="str">
        <f t="shared" si="315"/>
        <v>対象期間</v>
      </c>
      <c r="C183" s="39" t="s">
        <v>18</v>
      </c>
      <c r="D183" s="40">
        <f>DATE($M$7,D182,1)</f>
        <v>45658</v>
      </c>
      <c r="E183" s="40">
        <f>D183+1</f>
        <v>45659</v>
      </c>
      <c r="F183" s="40">
        <f t="shared" ref="F183:AO183" si="317">E183+1</f>
        <v>45660</v>
      </c>
      <c r="G183" s="41">
        <f t="shared" si="317"/>
        <v>45661</v>
      </c>
      <c r="H183" s="41">
        <f t="shared" si="317"/>
        <v>45662</v>
      </c>
      <c r="I183" s="41">
        <f t="shared" si="317"/>
        <v>45663</v>
      </c>
      <c r="J183" s="41">
        <f t="shared" si="317"/>
        <v>45664</v>
      </c>
      <c r="K183" s="41">
        <f t="shared" si="317"/>
        <v>45665</v>
      </c>
      <c r="L183" s="41">
        <f t="shared" si="317"/>
        <v>45666</v>
      </c>
      <c r="M183" s="41">
        <f t="shared" si="317"/>
        <v>45667</v>
      </c>
      <c r="N183" s="41">
        <f t="shared" si="317"/>
        <v>45668</v>
      </c>
      <c r="O183" s="41">
        <f t="shared" si="317"/>
        <v>45669</v>
      </c>
      <c r="P183" s="41">
        <f t="shared" si="317"/>
        <v>45670</v>
      </c>
      <c r="Q183" s="41">
        <f t="shared" si="317"/>
        <v>45671</v>
      </c>
      <c r="R183" s="41">
        <f t="shared" si="317"/>
        <v>45672</v>
      </c>
      <c r="S183" s="41">
        <f t="shared" si="317"/>
        <v>45673</v>
      </c>
      <c r="T183" s="41">
        <f t="shared" si="317"/>
        <v>45674</v>
      </c>
      <c r="U183" s="41">
        <f t="shared" si="317"/>
        <v>45675</v>
      </c>
      <c r="V183" s="41">
        <f t="shared" si="317"/>
        <v>45676</v>
      </c>
      <c r="W183" s="41">
        <f t="shared" si="317"/>
        <v>45677</v>
      </c>
      <c r="X183" s="41">
        <f t="shared" si="317"/>
        <v>45678</v>
      </c>
      <c r="Y183" s="41">
        <f t="shared" si="317"/>
        <v>45679</v>
      </c>
      <c r="Z183" s="41">
        <f t="shared" si="317"/>
        <v>45680</v>
      </c>
      <c r="AA183" s="41">
        <f t="shared" si="317"/>
        <v>45681</v>
      </c>
      <c r="AB183" s="41">
        <f t="shared" si="317"/>
        <v>45682</v>
      </c>
      <c r="AC183" s="41">
        <f t="shared" si="317"/>
        <v>45683</v>
      </c>
      <c r="AD183" s="41">
        <f t="shared" si="317"/>
        <v>45684</v>
      </c>
      <c r="AE183" s="41">
        <f t="shared" si="317"/>
        <v>45685</v>
      </c>
      <c r="AF183" s="41">
        <f t="shared" si="317"/>
        <v>45686</v>
      </c>
      <c r="AG183" s="41">
        <f t="shared" si="317"/>
        <v>45687</v>
      </c>
      <c r="AH183" s="84">
        <f t="shared" si="317"/>
        <v>45688</v>
      </c>
      <c r="AI183" s="42">
        <f t="shared" si="317"/>
        <v>45689</v>
      </c>
      <c r="AJ183" s="42">
        <f t="shared" si="317"/>
        <v>45690</v>
      </c>
      <c r="AK183" s="42">
        <f t="shared" si="317"/>
        <v>45691</v>
      </c>
      <c r="AL183" s="42">
        <f t="shared" si="317"/>
        <v>45692</v>
      </c>
      <c r="AM183" s="42">
        <f t="shared" si="317"/>
        <v>45693</v>
      </c>
      <c r="AN183" s="42">
        <f t="shared" si="317"/>
        <v>45694</v>
      </c>
      <c r="AO183" s="42">
        <f t="shared" si="317"/>
        <v>45695</v>
      </c>
      <c r="AP183" s="151"/>
      <c r="AQ183" s="154"/>
      <c r="AS183" s="144"/>
      <c r="AT183" s="37" t="s">
        <v>19</v>
      </c>
      <c r="AU183" s="43">
        <f>IF(IF(MONTH([1]入力表!$E$6)=12,YEAR([1]入力表!$E$6)+1&amp;"01",YEAR([1]入力表!$E$6)&amp;TEXT(MONTH([1]入力表!$E$6)+1,"00"))&gt;YEAR($D182)&amp;TEXT(MONTH($D182),"00"),COUNTIF(D186:AH186,"○"),"")</f>
        <v>0</v>
      </c>
      <c r="AX183" s="1"/>
      <c r="AY183" s="1"/>
      <c r="AZ183" s="1"/>
      <c r="BB183" s="39" t="s">
        <v>18</v>
      </c>
      <c r="BC183" s="40">
        <f>DATE($M$7,BC182,1)</f>
        <v>45658</v>
      </c>
      <c r="BD183" s="40">
        <f>BC183+1</f>
        <v>45659</v>
      </c>
      <c r="BE183" s="40">
        <f t="shared" ref="BE183:CN183" si="318">BD183+1</f>
        <v>45660</v>
      </c>
      <c r="BF183" s="41">
        <f t="shared" si="318"/>
        <v>45661</v>
      </c>
      <c r="BG183" s="41">
        <f t="shared" si="318"/>
        <v>45662</v>
      </c>
      <c r="BH183" s="41">
        <f t="shared" si="318"/>
        <v>45663</v>
      </c>
      <c r="BI183" s="41">
        <f t="shared" si="318"/>
        <v>45664</v>
      </c>
      <c r="BJ183" s="41">
        <f t="shared" si="318"/>
        <v>45665</v>
      </c>
      <c r="BK183" s="41">
        <f t="shared" si="318"/>
        <v>45666</v>
      </c>
      <c r="BL183" s="41">
        <f t="shared" si="318"/>
        <v>45667</v>
      </c>
      <c r="BM183" s="41">
        <f t="shared" si="318"/>
        <v>45668</v>
      </c>
      <c r="BN183" s="41">
        <f t="shared" si="318"/>
        <v>45669</v>
      </c>
      <c r="BO183" s="41">
        <f t="shared" si="318"/>
        <v>45670</v>
      </c>
      <c r="BP183" s="41">
        <f t="shared" si="318"/>
        <v>45671</v>
      </c>
      <c r="BQ183" s="41">
        <f t="shared" si="318"/>
        <v>45672</v>
      </c>
      <c r="BR183" s="41">
        <f t="shared" si="318"/>
        <v>45673</v>
      </c>
      <c r="BS183" s="41">
        <f t="shared" si="318"/>
        <v>45674</v>
      </c>
      <c r="BT183" s="41">
        <f t="shared" si="318"/>
        <v>45675</v>
      </c>
      <c r="BU183" s="41">
        <f t="shared" si="318"/>
        <v>45676</v>
      </c>
      <c r="BV183" s="41">
        <f t="shared" si="318"/>
        <v>45677</v>
      </c>
      <c r="BW183" s="41">
        <f t="shared" si="318"/>
        <v>45678</v>
      </c>
      <c r="BX183" s="41">
        <f t="shared" si="318"/>
        <v>45679</v>
      </c>
      <c r="BY183" s="41">
        <f t="shared" si="318"/>
        <v>45680</v>
      </c>
      <c r="BZ183" s="41">
        <f t="shared" si="318"/>
        <v>45681</v>
      </c>
      <c r="CA183" s="41">
        <f t="shared" si="318"/>
        <v>45682</v>
      </c>
      <c r="CB183" s="41">
        <f t="shared" si="318"/>
        <v>45683</v>
      </c>
      <c r="CC183" s="41">
        <f t="shared" si="318"/>
        <v>45684</v>
      </c>
      <c r="CD183" s="41">
        <f t="shared" si="318"/>
        <v>45685</v>
      </c>
      <c r="CE183" s="41">
        <f t="shared" si="318"/>
        <v>45686</v>
      </c>
      <c r="CF183" s="41">
        <f t="shared" si="318"/>
        <v>45687</v>
      </c>
      <c r="CG183" s="84">
        <f t="shared" si="318"/>
        <v>45688</v>
      </c>
      <c r="CH183" s="42">
        <f t="shared" si="318"/>
        <v>45689</v>
      </c>
      <c r="CI183" s="42">
        <f t="shared" si="318"/>
        <v>45690</v>
      </c>
      <c r="CJ183" s="42">
        <f t="shared" si="318"/>
        <v>45691</v>
      </c>
      <c r="CK183" s="42">
        <f t="shared" si="318"/>
        <v>45692</v>
      </c>
      <c r="CL183" s="42">
        <f t="shared" si="318"/>
        <v>45693</v>
      </c>
      <c r="CM183" s="42">
        <f t="shared" si="318"/>
        <v>45694</v>
      </c>
      <c r="CN183" s="42">
        <f t="shared" si="318"/>
        <v>45695</v>
      </c>
      <c r="CO183" s="151"/>
      <c r="CP183" s="154"/>
      <c r="CR183" s="144"/>
      <c r="CS183" s="37" t="s">
        <v>19</v>
      </c>
      <c r="CT183" s="43">
        <f>IF(IF(MONTH([1]入力表!$E$6)=12,YEAR([1]入力表!$E$6)+1&amp;"01",YEAR([1]入力表!$E$6)&amp;TEXT(MONTH([1]入力表!$E$6)+1,"00"))&gt;YEAR($D182)&amp;TEXT(MONTH($D182),"00"),COUNTIF(BC186:CG186,"○"),"")</f>
        <v>0</v>
      </c>
      <c r="CV183" s="34" t="str">
        <f t="shared" si="316"/>
        <v>対象期間</v>
      </c>
      <c r="CX183" s="39" t="s">
        <v>18</v>
      </c>
      <c r="CY183" s="40">
        <f>DATE($M$7,CY182,1)</f>
        <v>45658</v>
      </c>
      <c r="CZ183" s="40">
        <f>CY183+1</f>
        <v>45659</v>
      </c>
      <c r="DA183" s="40">
        <f t="shared" ref="DA183:EJ183" si="319">CZ183+1</f>
        <v>45660</v>
      </c>
      <c r="DB183" s="41">
        <f t="shared" si="319"/>
        <v>45661</v>
      </c>
      <c r="DC183" s="41">
        <f t="shared" si="319"/>
        <v>45662</v>
      </c>
      <c r="DD183" s="41">
        <f t="shared" si="319"/>
        <v>45663</v>
      </c>
      <c r="DE183" s="41">
        <f t="shared" si="319"/>
        <v>45664</v>
      </c>
      <c r="DF183" s="41">
        <f t="shared" si="319"/>
        <v>45665</v>
      </c>
      <c r="DG183" s="41">
        <f t="shared" si="319"/>
        <v>45666</v>
      </c>
      <c r="DH183" s="41">
        <f t="shared" si="319"/>
        <v>45667</v>
      </c>
      <c r="DI183" s="41">
        <f t="shared" si="319"/>
        <v>45668</v>
      </c>
      <c r="DJ183" s="41">
        <f t="shared" si="319"/>
        <v>45669</v>
      </c>
      <c r="DK183" s="41">
        <f t="shared" si="319"/>
        <v>45670</v>
      </c>
      <c r="DL183" s="41">
        <f t="shared" si="319"/>
        <v>45671</v>
      </c>
      <c r="DM183" s="41">
        <f t="shared" si="319"/>
        <v>45672</v>
      </c>
      <c r="DN183" s="41">
        <f t="shared" si="319"/>
        <v>45673</v>
      </c>
      <c r="DO183" s="41">
        <f t="shared" si="319"/>
        <v>45674</v>
      </c>
      <c r="DP183" s="41">
        <f t="shared" si="319"/>
        <v>45675</v>
      </c>
      <c r="DQ183" s="41">
        <f t="shared" si="319"/>
        <v>45676</v>
      </c>
      <c r="DR183" s="41">
        <f t="shared" si="319"/>
        <v>45677</v>
      </c>
      <c r="DS183" s="41">
        <f t="shared" si="319"/>
        <v>45678</v>
      </c>
      <c r="DT183" s="41">
        <f t="shared" si="319"/>
        <v>45679</v>
      </c>
      <c r="DU183" s="41">
        <f t="shared" si="319"/>
        <v>45680</v>
      </c>
      <c r="DV183" s="41">
        <f t="shared" si="319"/>
        <v>45681</v>
      </c>
      <c r="DW183" s="41">
        <f t="shared" si="319"/>
        <v>45682</v>
      </c>
      <c r="DX183" s="41">
        <f t="shared" si="319"/>
        <v>45683</v>
      </c>
      <c r="DY183" s="41">
        <f t="shared" si="319"/>
        <v>45684</v>
      </c>
      <c r="DZ183" s="41">
        <f t="shared" si="319"/>
        <v>45685</v>
      </c>
      <c r="EA183" s="41">
        <f t="shared" si="319"/>
        <v>45686</v>
      </c>
      <c r="EB183" s="41">
        <f t="shared" si="319"/>
        <v>45687</v>
      </c>
      <c r="EC183" s="84">
        <f t="shared" si="319"/>
        <v>45688</v>
      </c>
      <c r="ED183" s="42">
        <f t="shared" si="319"/>
        <v>45689</v>
      </c>
      <c r="EE183" s="42">
        <f t="shared" si="319"/>
        <v>45690</v>
      </c>
      <c r="EF183" s="42">
        <f t="shared" si="319"/>
        <v>45691</v>
      </c>
      <c r="EG183" s="42">
        <f t="shared" si="319"/>
        <v>45692</v>
      </c>
      <c r="EH183" s="42">
        <f t="shared" si="319"/>
        <v>45693</v>
      </c>
      <c r="EI183" s="42">
        <f t="shared" si="319"/>
        <v>45694</v>
      </c>
      <c r="EJ183" s="42">
        <f t="shared" si="319"/>
        <v>45695</v>
      </c>
      <c r="EK183" s="151"/>
      <c r="EL183" s="154"/>
      <c r="EN183" s="144"/>
      <c r="EO183" s="37" t="s">
        <v>19</v>
      </c>
      <c r="EP183" s="43">
        <f>IF(IF(MONTH([1]入力表!$E$6)=12,YEAR([1]入力表!$E$6)+1&amp;"01",YEAR([1]入力表!$E$6)&amp;TEXT(MONTH([1]入力表!$E$6)+1,"00"))&gt;YEAR($D182)&amp;TEXT(MONTH($D182),"00"),COUNTIF(CY186:EC186,"○"),"")</f>
        <v>0</v>
      </c>
      <c r="ER183" s="1"/>
      <c r="ES183" s="1"/>
      <c r="ET183" s="1"/>
      <c r="EU183" s="1"/>
      <c r="EV183" s="1"/>
      <c r="EW183" s="1"/>
    </row>
    <row r="184" spans="1:153" ht="19.5" thickBot="1">
      <c r="A184" s="34" t="str">
        <f t="shared" si="315"/>
        <v>対象期間</v>
      </c>
      <c r="C184" s="39" t="s">
        <v>20</v>
      </c>
      <c r="D184" s="46" t="str">
        <f>TEXT(WEEKDAY(+D183),"aaa")</f>
        <v>水</v>
      </c>
      <c r="E184" s="46" t="str">
        <f>TEXT(WEEKDAY(+E183),"aaa")</f>
        <v>木</v>
      </c>
      <c r="F184" s="46" t="str">
        <f t="shared" ref="F184:AE184" si="320">TEXT(WEEKDAY(+F183),"aaa")</f>
        <v>金</v>
      </c>
      <c r="G184" s="47" t="str">
        <f t="shared" si="320"/>
        <v>土</v>
      </c>
      <c r="H184" s="47" t="str">
        <f t="shared" si="320"/>
        <v>日</v>
      </c>
      <c r="I184" s="47" t="str">
        <f t="shared" si="320"/>
        <v>月</v>
      </c>
      <c r="J184" s="47" t="str">
        <f t="shared" si="320"/>
        <v>火</v>
      </c>
      <c r="K184" s="47" t="str">
        <f t="shared" si="320"/>
        <v>水</v>
      </c>
      <c r="L184" s="47" t="str">
        <f t="shared" si="320"/>
        <v>木</v>
      </c>
      <c r="M184" s="47" t="str">
        <f t="shared" si="320"/>
        <v>金</v>
      </c>
      <c r="N184" s="47" t="str">
        <f t="shared" si="320"/>
        <v>土</v>
      </c>
      <c r="O184" s="47" t="str">
        <f t="shared" si="320"/>
        <v>日</v>
      </c>
      <c r="P184" s="47" t="str">
        <f t="shared" si="320"/>
        <v>月</v>
      </c>
      <c r="Q184" s="47" t="str">
        <f t="shared" si="320"/>
        <v>火</v>
      </c>
      <c r="R184" s="47" t="str">
        <f t="shared" si="320"/>
        <v>水</v>
      </c>
      <c r="S184" s="47" t="str">
        <f t="shared" si="320"/>
        <v>木</v>
      </c>
      <c r="T184" s="47" t="str">
        <f t="shared" si="320"/>
        <v>金</v>
      </c>
      <c r="U184" s="47" t="str">
        <f t="shared" si="320"/>
        <v>土</v>
      </c>
      <c r="V184" s="47" t="str">
        <f t="shared" si="320"/>
        <v>日</v>
      </c>
      <c r="W184" s="47" t="str">
        <f t="shared" si="320"/>
        <v>月</v>
      </c>
      <c r="X184" s="47" t="str">
        <f t="shared" si="320"/>
        <v>火</v>
      </c>
      <c r="Y184" s="47" t="str">
        <f t="shared" si="320"/>
        <v>水</v>
      </c>
      <c r="Z184" s="47" t="str">
        <f t="shared" si="320"/>
        <v>木</v>
      </c>
      <c r="AA184" s="47" t="str">
        <f t="shared" si="320"/>
        <v>金</v>
      </c>
      <c r="AB184" s="47" t="str">
        <f t="shared" si="320"/>
        <v>土</v>
      </c>
      <c r="AC184" s="47" t="str">
        <f t="shared" si="320"/>
        <v>日</v>
      </c>
      <c r="AD184" s="47" t="str">
        <f t="shared" si="320"/>
        <v>月</v>
      </c>
      <c r="AE184" s="47" t="str">
        <f t="shared" si="320"/>
        <v>火</v>
      </c>
      <c r="AF184" s="47" t="str">
        <f>IF(AF183="／","／",TEXT(WEEKDAY(+AF183),"aaa"))</f>
        <v>水</v>
      </c>
      <c r="AG184" s="47" t="str">
        <f t="shared" ref="AG184:AO184" si="321">IF(AG183="／","／",TEXT(WEEKDAY(+AG183),"aaa"))</f>
        <v>木</v>
      </c>
      <c r="AH184" s="85" t="str">
        <f t="shared" si="321"/>
        <v>金</v>
      </c>
      <c r="AI184" s="49" t="str">
        <f t="shared" si="321"/>
        <v>土</v>
      </c>
      <c r="AJ184" s="49" t="str">
        <f t="shared" si="321"/>
        <v>日</v>
      </c>
      <c r="AK184" s="49" t="str">
        <f t="shared" si="321"/>
        <v>月</v>
      </c>
      <c r="AL184" s="49" t="str">
        <f t="shared" si="321"/>
        <v>火</v>
      </c>
      <c r="AM184" s="49" t="str">
        <f t="shared" si="321"/>
        <v>水</v>
      </c>
      <c r="AN184" s="49" t="str">
        <f t="shared" si="321"/>
        <v>木</v>
      </c>
      <c r="AO184" s="49" t="str">
        <f t="shared" si="321"/>
        <v>金</v>
      </c>
      <c r="AP184" s="151"/>
      <c r="AQ184" s="154"/>
      <c r="AS184" s="144"/>
      <c r="AT184" s="37" t="s">
        <v>21</v>
      </c>
      <c r="AU184" s="50">
        <f>IFERROR(+AU183/AU182,"")</f>
        <v>0</v>
      </c>
      <c r="AV184" s="51" t="str">
        <f>IF(AU184="","",IF(AU184&gt;=0.285,"4週8休以上",IF(AU184&gt;=0.25,"4週7休以上4週8休未満",IF(AU184&gt;=0.214,"4週6休以上4週7休未満",IF(0.214&gt;AU184,"4週6休未満")))))</f>
        <v>4週6休未満</v>
      </c>
      <c r="AX184" s="1"/>
      <c r="AY184" s="1"/>
      <c r="AZ184" s="1"/>
      <c r="BB184" s="39" t="s">
        <v>20</v>
      </c>
      <c r="BC184" s="46" t="str">
        <f>TEXT(WEEKDAY(+BC183),"aaa")</f>
        <v>水</v>
      </c>
      <c r="BD184" s="46" t="str">
        <f>TEXT(WEEKDAY(+BD183),"aaa")</f>
        <v>木</v>
      </c>
      <c r="BE184" s="46" t="str">
        <f t="shared" ref="BE184:CD184" si="322">TEXT(WEEKDAY(+BE183),"aaa")</f>
        <v>金</v>
      </c>
      <c r="BF184" s="47" t="str">
        <f t="shared" si="322"/>
        <v>土</v>
      </c>
      <c r="BG184" s="47" t="str">
        <f t="shared" si="322"/>
        <v>日</v>
      </c>
      <c r="BH184" s="47" t="str">
        <f t="shared" si="322"/>
        <v>月</v>
      </c>
      <c r="BI184" s="47" t="str">
        <f t="shared" si="322"/>
        <v>火</v>
      </c>
      <c r="BJ184" s="47" t="str">
        <f t="shared" si="322"/>
        <v>水</v>
      </c>
      <c r="BK184" s="47" t="str">
        <f t="shared" si="322"/>
        <v>木</v>
      </c>
      <c r="BL184" s="47" t="str">
        <f t="shared" si="322"/>
        <v>金</v>
      </c>
      <c r="BM184" s="47" t="str">
        <f t="shared" si="322"/>
        <v>土</v>
      </c>
      <c r="BN184" s="47" t="str">
        <f t="shared" si="322"/>
        <v>日</v>
      </c>
      <c r="BO184" s="47" t="str">
        <f t="shared" si="322"/>
        <v>月</v>
      </c>
      <c r="BP184" s="47" t="str">
        <f t="shared" si="322"/>
        <v>火</v>
      </c>
      <c r="BQ184" s="47" t="str">
        <f t="shared" si="322"/>
        <v>水</v>
      </c>
      <c r="BR184" s="47" t="str">
        <f t="shared" si="322"/>
        <v>木</v>
      </c>
      <c r="BS184" s="47" t="str">
        <f t="shared" si="322"/>
        <v>金</v>
      </c>
      <c r="BT184" s="47" t="str">
        <f t="shared" si="322"/>
        <v>土</v>
      </c>
      <c r="BU184" s="47" t="str">
        <f t="shared" si="322"/>
        <v>日</v>
      </c>
      <c r="BV184" s="47" t="str">
        <f t="shared" si="322"/>
        <v>月</v>
      </c>
      <c r="BW184" s="47" t="str">
        <f t="shared" si="322"/>
        <v>火</v>
      </c>
      <c r="BX184" s="47" t="str">
        <f t="shared" si="322"/>
        <v>水</v>
      </c>
      <c r="BY184" s="47" t="str">
        <f t="shared" si="322"/>
        <v>木</v>
      </c>
      <c r="BZ184" s="47" t="str">
        <f t="shared" si="322"/>
        <v>金</v>
      </c>
      <c r="CA184" s="47" t="str">
        <f t="shared" si="322"/>
        <v>土</v>
      </c>
      <c r="CB184" s="47" t="str">
        <f t="shared" si="322"/>
        <v>日</v>
      </c>
      <c r="CC184" s="47" t="str">
        <f t="shared" si="322"/>
        <v>月</v>
      </c>
      <c r="CD184" s="47" t="str">
        <f t="shared" si="322"/>
        <v>火</v>
      </c>
      <c r="CE184" s="47" t="str">
        <f>IF(CE183="／","／",TEXT(WEEKDAY(+CE183),"aaa"))</f>
        <v>水</v>
      </c>
      <c r="CF184" s="47" t="str">
        <f t="shared" ref="CF184:CN184" si="323">IF(CF183="／","／",TEXT(WEEKDAY(+CF183),"aaa"))</f>
        <v>木</v>
      </c>
      <c r="CG184" s="85" t="str">
        <f t="shared" si="323"/>
        <v>金</v>
      </c>
      <c r="CH184" s="49" t="str">
        <f t="shared" si="323"/>
        <v>土</v>
      </c>
      <c r="CI184" s="49" t="str">
        <f t="shared" si="323"/>
        <v>日</v>
      </c>
      <c r="CJ184" s="49" t="str">
        <f t="shared" si="323"/>
        <v>月</v>
      </c>
      <c r="CK184" s="49" t="str">
        <f t="shared" si="323"/>
        <v>火</v>
      </c>
      <c r="CL184" s="49" t="str">
        <f t="shared" si="323"/>
        <v>水</v>
      </c>
      <c r="CM184" s="49" t="str">
        <f t="shared" si="323"/>
        <v>木</v>
      </c>
      <c r="CN184" s="49" t="str">
        <f t="shared" si="323"/>
        <v>金</v>
      </c>
      <c r="CO184" s="151"/>
      <c r="CP184" s="154"/>
      <c r="CR184" s="144"/>
      <c r="CS184" s="37" t="s">
        <v>21</v>
      </c>
      <c r="CT184" s="50">
        <f>IFERROR(+CT183/CT182,"")</f>
        <v>0</v>
      </c>
      <c r="CU184" s="51" t="str">
        <f>IF(CT184="","",IF(CT184&gt;=0.285,"4週8休以上",IF(CT184&gt;=0.25,"4週7休以上4週8休未満",IF(CT184&gt;=0.214,"4週6休以上4週7休未満",IF(0.214&gt;CT184,"4週6休未満")))))</f>
        <v>4週6休未満</v>
      </c>
      <c r="CV184" s="34" t="str">
        <f t="shared" si="316"/>
        <v>対象期間</v>
      </c>
      <c r="CX184" s="39" t="s">
        <v>20</v>
      </c>
      <c r="CY184" s="46" t="str">
        <f>TEXT(WEEKDAY(+CY183),"aaa")</f>
        <v>水</v>
      </c>
      <c r="CZ184" s="46" t="str">
        <f>TEXT(WEEKDAY(+CZ183),"aaa")</f>
        <v>木</v>
      </c>
      <c r="DA184" s="46" t="str">
        <f t="shared" ref="DA184:DZ184" si="324">TEXT(WEEKDAY(+DA183),"aaa")</f>
        <v>金</v>
      </c>
      <c r="DB184" s="47" t="str">
        <f t="shared" si="324"/>
        <v>土</v>
      </c>
      <c r="DC184" s="47" t="str">
        <f t="shared" si="324"/>
        <v>日</v>
      </c>
      <c r="DD184" s="47" t="str">
        <f t="shared" si="324"/>
        <v>月</v>
      </c>
      <c r="DE184" s="47" t="str">
        <f t="shared" si="324"/>
        <v>火</v>
      </c>
      <c r="DF184" s="47" t="str">
        <f t="shared" si="324"/>
        <v>水</v>
      </c>
      <c r="DG184" s="47" t="str">
        <f t="shared" si="324"/>
        <v>木</v>
      </c>
      <c r="DH184" s="47" t="str">
        <f t="shared" si="324"/>
        <v>金</v>
      </c>
      <c r="DI184" s="47" t="str">
        <f t="shared" si="324"/>
        <v>土</v>
      </c>
      <c r="DJ184" s="47" t="str">
        <f t="shared" si="324"/>
        <v>日</v>
      </c>
      <c r="DK184" s="47" t="str">
        <f t="shared" si="324"/>
        <v>月</v>
      </c>
      <c r="DL184" s="47" t="str">
        <f t="shared" si="324"/>
        <v>火</v>
      </c>
      <c r="DM184" s="47" t="str">
        <f t="shared" si="324"/>
        <v>水</v>
      </c>
      <c r="DN184" s="47" t="str">
        <f t="shared" si="324"/>
        <v>木</v>
      </c>
      <c r="DO184" s="47" t="str">
        <f t="shared" si="324"/>
        <v>金</v>
      </c>
      <c r="DP184" s="47" t="str">
        <f t="shared" si="324"/>
        <v>土</v>
      </c>
      <c r="DQ184" s="47" t="str">
        <f t="shared" si="324"/>
        <v>日</v>
      </c>
      <c r="DR184" s="47" t="str">
        <f t="shared" si="324"/>
        <v>月</v>
      </c>
      <c r="DS184" s="47" t="str">
        <f t="shared" si="324"/>
        <v>火</v>
      </c>
      <c r="DT184" s="47" t="str">
        <f t="shared" si="324"/>
        <v>水</v>
      </c>
      <c r="DU184" s="47" t="str">
        <f t="shared" si="324"/>
        <v>木</v>
      </c>
      <c r="DV184" s="47" t="str">
        <f t="shared" si="324"/>
        <v>金</v>
      </c>
      <c r="DW184" s="47" t="str">
        <f t="shared" si="324"/>
        <v>土</v>
      </c>
      <c r="DX184" s="47" t="str">
        <f t="shared" si="324"/>
        <v>日</v>
      </c>
      <c r="DY184" s="47" t="str">
        <f t="shared" si="324"/>
        <v>月</v>
      </c>
      <c r="DZ184" s="47" t="str">
        <f t="shared" si="324"/>
        <v>火</v>
      </c>
      <c r="EA184" s="47" t="str">
        <f>IF(EA183="／","／",TEXT(WEEKDAY(+EA183),"aaa"))</f>
        <v>水</v>
      </c>
      <c r="EB184" s="47" t="str">
        <f t="shared" ref="EB184:EJ184" si="325">IF(EB183="／","／",TEXT(WEEKDAY(+EB183),"aaa"))</f>
        <v>木</v>
      </c>
      <c r="EC184" s="85" t="str">
        <f t="shared" si="325"/>
        <v>金</v>
      </c>
      <c r="ED184" s="49" t="str">
        <f t="shared" si="325"/>
        <v>土</v>
      </c>
      <c r="EE184" s="49" t="str">
        <f t="shared" si="325"/>
        <v>日</v>
      </c>
      <c r="EF184" s="49" t="str">
        <f t="shared" si="325"/>
        <v>月</v>
      </c>
      <c r="EG184" s="49" t="str">
        <f t="shared" si="325"/>
        <v>火</v>
      </c>
      <c r="EH184" s="49" t="str">
        <f t="shared" si="325"/>
        <v>水</v>
      </c>
      <c r="EI184" s="49" t="str">
        <f t="shared" si="325"/>
        <v>木</v>
      </c>
      <c r="EJ184" s="49" t="str">
        <f t="shared" si="325"/>
        <v>金</v>
      </c>
      <c r="EK184" s="151"/>
      <c r="EL184" s="154"/>
      <c r="EN184" s="144"/>
      <c r="EO184" s="37" t="s">
        <v>21</v>
      </c>
      <c r="EP184" s="50">
        <f>IFERROR(+EP183/EP182,"")</f>
        <v>0</v>
      </c>
      <c r="EQ184" s="51" t="str">
        <f>IF(EP184="","",IF(EP184&gt;=0.285,"4週8休以上",IF(EP184&gt;=0.25,"4週7休以上4週8休未満",IF(EP184&gt;=0.214,"4週6休以上4週7休未満",IF(0.214&gt;EP184,"4週6休未満")))))</f>
        <v>4週6休未満</v>
      </c>
      <c r="ER184" s="1"/>
      <c r="ES184" s="1"/>
      <c r="ET184" s="1"/>
      <c r="EU184" s="1"/>
      <c r="EV184" s="1"/>
      <c r="EW184" s="1"/>
    </row>
    <row r="185" spans="1:153" s="53" customFormat="1" ht="60" customHeight="1">
      <c r="A185" s="34" t="str">
        <f t="shared" si="315"/>
        <v>対象期間</v>
      </c>
      <c r="C185" s="54" t="s">
        <v>22</v>
      </c>
      <c r="D185" s="56"/>
      <c r="E185" s="56"/>
      <c r="F185" s="56"/>
      <c r="G185" s="56"/>
      <c r="H185" s="56"/>
      <c r="I185" s="56"/>
      <c r="J185" s="56"/>
      <c r="K185" s="56"/>
      <c r="L185" s="57"/>
      <c r="M185" s="56"/>
      <c r="N185" s="56"/>
      <c r="O185" s="58"/>
      <c r="P185" s="56"/>
      <c r="Q185" s="56"/>
      <c r="R185" s="56"/>
      <c r="S185" s="56"/>
      <c r="T185" s="56"/>
      <c r="U185" s="56"/>
      <c r="V185" s="56"/>
      <c r="W185" s="56"/>
      <c r="X185" s="56"/>
      <c r="Y185" s="56"/>
      <c r="Z185" s="56"/>
      <c r="AA185" s="56"/>
      <c r="AB185" s="56"/>
      <c r="AC185" s="56"/>
      <c r="AD185" s="58"/>
      <c r="AE185" s="56"/>
      <c r="AF185" s="56"/>
      <c r="AG185" s="56"/>
      <c r="AH185" s="86"/>
      <c r="AI185" s="60"/>
      <c r="AJ185" s="60"/>
      <c r="AK185" s="60"/>
      <c r="AL185" s="60"/>
      <c r="AM185" s="60"/>
      <c r="AN185" s="60"/>
      <c r="AO185" s="60"/>
      <c r="AP185" s="152"/>
      <c r="AQ185" s="155"/>
      <c r="AS185" s="141" t="s">
        <v>23</v>
      </c>
      <c r="AT185" s="87" t="s">
        <v>17</v>
      </c>
      <c r="AU185" s="62">
        <f>IF(IF(MONTH([1]入力表!$E$6)=12,YEAR([1]入力表!$E$6)+1&amp;"01",YEAR([1]入力表!$E$6)&amp;TEXT(MONTH([1]入力表!$E$6)+1,"00"))&gt;YEAR($D182)&amp;TEXT(MONTH($D182),"00"),COUNTIF(D187:AH187,"")+COUNTIF(D187:AH187,"●"),"")</f>
        <v>31</v>
      </c>
      <c r="AV185" s="63"/>
      <c r="AX185" s="64"/>
      <c r="AY185" s="64"/>
      <c r="AZ185" s="64"/>
      <c r="BB185" s="54" t="s">
        <v>22</v>
      </c>
      <c r="BC185" s="56"/>
      <c r="BD185" s="56"/>
      <c r="BE185" s="56"/>
      <c r="BF185" s="56"/>
      <c r="BG185" s="56"/>
      <c r="BH185" s="56"/>
      <c r="BI185" s="56"/>
      <c r="BJ185" s="56"/>
      <c r="BK185" s="57"/>
      <c r="BL185" s="56"/>
      <c r="BM185" s="56"/>
      <c r="BN185" s="58"/>
      <c r="BO185" s="56"/>
      <c r="BP185" s="56"/>
      <c r="BQ185" s="56"/>
      <c r="BR185" s="56"/>
      <c r="BS185" s="56"/>
      <c r="BT185" s="56"/>
      <c r="BU185" s="56"/>
      <c r="BV185" s="56"/>
      <c r="BW185" s="56"/>
      <c r="BX185" s="56"/>
      <c r="BY185" s="56"/>
      <c r="BZ185" s="56"/>
      <c r="CA185" s="56"/>
      <c r="CB185" s="56"/>
      <c r="CC185" s="58"/>
      <c r="CD185" s="56"/>
      <c r="CE185" s="56"/>
      <c r="CF185" s="56"/>
      <c r="CG185" s="86"/>
      <c r="CH185" s="60"/>
      <c r="CI185" s="60"/>
      <c r="CJ185" s="60"/>
      <c r="CK185" s="60"/>
      <c r="CL185" s="60"/>
      <c r="CM185" s="60"/>
      <c r="CN185" s="60"/>
      <c r="CO185" s="152"/>
      <c r="CP185" s="155"/>
      <c r="CR185" s="141" t="s">
        <v>23</v>
      </c>
      <c r="CS185" s="87" t="s">
        <v>17</v>
      </c>
      <c r="CT185" s="62">
        <f>IF(IF(MONTH([1]入力表!$E$6)=12,YEAR([1]入力表!$E$6)+1&amp;"01",YEAR([1]入力表!$E$6)&amp;TEXT(MONTH([1]入力表!$E$6)+1,"00"))&gt;YEAR($D182)&amp;TEXT(MONTH($D182),"00"),COUNTIF(BC187:CG187,"")+COUNTIF(BC187:CG187,"●"),"")</f>
        <v>31</v>
      </c>
      <c r="CU185" s="63"/>
      <c r="CV185" s="34" t="str">
        <f t="shared" si="316"/>
        <v>対象期間</v>
      </c>
      <c r="CX185" s="54" t="s">
        <v>22</v>
      </c>
      <c r="CY185" s="56"/>
      <c r="CZ185" s="56"/>
      <c r="DA185" s="56"/>
      <c r="DB185" s="56"/>
      <c r="DC185" s="56"/>
      <c r="DD185" s="56"/>
      <c r="DE185" s="56"/>
      <c r="DF185" s="56"/>
      <c r="DG185" s="57"/>
      <c r="DH185" s="56"/>
      <c r="DI185" s="56"/>
      <c r="DJ185" s="58"/>
      <c r="DK185" s="56"/>
      <c r="DL185" s="56"/>
      <c r="DM185" s="56"/>
      <c r="DN185" s="56"/>
      <c r="DO185" s="56"/>
      <c r="DP185" s="56"/>
      <c r="DQ185" s="56"/>
      <c r="DR185" s="56"/>
      <c r="DS185" s="56"/>
      <c r="DT185" s="56"/>
      <c r="DU185" s="56"/>
      <c r="DV185" s="56"/>
      <c r="DW185" s="56"/>
      <c r="DX185" s="56"/>
      <c r="DY185" s="58"/>
      <c r="DZ185" s="56"/>
      <c r="EA185" s="56"/>
      <c r="EB185" s="56"/>
      <c r="EC185" s="86"/>
      <c r="ED185" s="60"/>
      <c r="EE185" s="60"/>
      <c r="EF185" s="60"/>
      <c r="EG185" s="60"/>
      <c r="EH185" s="60"/>
      <c r="EI185" s="60"/>
      <c r="EJ185" s="60"/>
      <c r="EK185" s="152"/>
      <c r="EL185" s="155"/>
      <c r="EN185" s="141" t="s">
        <v>23</v>
      </c>
      <c r="EO185" s="87" t="s">
        <v>17</v>
      </c>
      <c r="EP185" s="62">
        <f>IF(IF(MONTH([1]入力表!$E$6)=12,YEAR([1]入力表!$E$6)+1&amp;"01",YEAR([1]入力表!$E$6)&amp;TEXT(MONTH([1]入力表!$E$6)+1,"00"))&gt;YEAR($D182)&amp;TEXT(MONTH($D182),"00"),COUNTIF(CY187:EC187,"")+COUNTIF(CY187:EC187,"●"),"")</f>
        <v>31</v>
      </c>
      <c r="EQ185" s="63"/>
      <c r="ER185" s="64"/>
      <c r="ES185" s="64"/>
      <c r="ET185" s="64"/>
      <c r="EU185" s="64"/>
      <c r="EV185" s="64"/>
      <c r="EW185" s="64"/>
    </row>
    <row r="186" spans="1:153" s="28" customFormat="1" ht="19.5" thickBot="1">
      <c r="A186" s="34" t="str">
        <f t="shared" si="315"/>
        <v>対象期間</v>
      </c>
      <c r="C186" s="39" t="s">
        <v>16</v>
      </c>
      <c r="D186" s="47"/>
      <c r="E186" s="47"/>
      <c r="F186" s="47"/>
      <c r="G186" s="47"/>
      <c r="H186" s="47"/>
      <c r="I186" s="47"/>
      <c r="J186" s="47"/>
      <c r="K186" s="47"/>
      <c r="L186" s="47"/>
      <c r="M186" s="47"/>
      <c r="N186" s="47"/>
      <c r="O186" s="47"/>
      <c r="P186" s="47"/>
      <c r="Q186" s="47"/>
      <c r="R186" s="47"/>
      <c r="S186" s="47"/>
      <c r="T186" s="47"/>
      <c r="U186" s="47"/>
      <c r="V186" s="47"/>
      <c r="W186" s="47"/>
      <c r="X186" s="47"/>
      <c r="Y186" s="47"/>
      <c r="Z186" s="47"/>
      <c r="AA186" s="47"/>
      <c r="AB186" s="47"/>
      <c r="AC186" s="47"/>
      <c r="AD186" s="47"/>
      <c r="AE186" s="47"/>
      <c r="AF186" s="47"/>
      <c r="AG186" s="47"/>
      <c r="AH186" s="85"/>
      <c r="AI186" s="49"/>
      <c r="AJ186" s="49"/>
      <c r="AK186" s="49"/>
      <c r="AL186" s="49"/>
      <c r="AM186" s="49"/>
      <c r="AN186" s="49"/>
      <c r="AO186" s="49"/>
      <c r="AP186" s="69">
        <f>COUNTIF(D186:AH186,"○")</f>
        <v>0</v>
      </c>
      <c r="AQ186" s="66">
        <f>+AP186+AQ178</f>
        <v>0</v>
      </c>
      <c r="AS186" s="142"/>
      <c r="AT186" s="37" t="s">
        <v>19</v>
      </c>
      <c r="AU186" s="43">
        <f>IF(IF(MONTH([1]入力表!$E$6)=12,YEAR([1]入力表!$E$6)+1&amp;"01",YEAR([1]入力表!$E$6)&amp;TEXT(MONTH([1]入力表!$E$6)+1,"00"))&gt;YEAR($D182)&amp;TEXT(MONTH($D182),"00"),COUNTIF(D187:AH187,"●"),"")</f>
        <v>0</v>
      </c>
      <c r="AX186" s="68"/>
      <c r="AY186" s="68"/>
      <c r="AZ186" s="68"/>
      <c r="BB186" s="39" t="s">
        <v>16</v>
      </c>
      <c r="BC186" s="47"/>
      <c r="BD186" s="47"/>
      <c r="BE186" s="47"/>
      <c r="BF186" s="47"/>
      <c r="BG186" s="47"/>
      <c r="BH186" s="47"/>
      <c r="BI186" s="47"/>
      <c r="BJ186" s="47"/>
      <c r="BK186" s="47"/>
      <c r="BL186" s="47"/>
      <c r="BM186" s="47"/>
      <c r="BN186" s="47"/>
      <c r="BO186" s="47"/>
      <c r="BP186" s="47"/>
      <c r="BQ186" s="47"/>
      <c r="BR186" s="47"/>
      <c r="BS186" s="47"/>
      <c r="BT186" s="47"/>
      <c r="BU186" s="47"/>
      <c r="BV186" s="47"/>
      <c r="BW186" s="47"/>
      <c r="BX186" s="47"/>
      <c r="BY186" s="47"/>
      <c r="BZ186" s="47"/>
      <c r="CA186" s="47"/>
      <c r="CB186" s="47"/>
      <c r="CC186" s="47"/>
      <c r="CD186" s="47"/>
      <c r="CE186" s="47"/>
      <c r="CF186" s="47"/>
      <c r="CG186" s="85"/>
      <c r="CH186" s="49"/>
      <c r="CI186" s="49"/>
      <c r="CJ186" s="49"/>
      <c r="CK186" s="49"/>
      <c r="CL186" s="49"/>
      <c r="CM186" s="49"/>
      <c r="CN186" s="49"/>
      <c r="CO186" s="69">
        <f>COUNTIF(BC186:CG186,"○")</f>
        <v>0</v>
      </c>
      <c r="CP186" s="66">
        <f>+CO186+CP178</f>
        <v>0</v>
      </c>
      <c r="CR186" s="142"/>
      <c r="CS186" s="37" t="s">
        <v>19</v>
      </c>
      <c r="CT186" s="43">
        <f>IF(IF(MONTH([1]入力表!$E$6)=12,YEAR([1]入力表!$E$6)+1&amp;"01",YEAR([1]入力表!$E$6)&amp;TEXT(MONTH([1]入力表!$E$6)+1,"00"))&gt;YEAR($D182)&amp;TEXT(MONTH($D182),"00"),COUNTIF(BC187:CG187,"●"),"")</f>
        <v>0</v>
      </c>
      <c r="CV186" s="34" t="str">
        <f t="shared" si="316"/>
        <v>対象期間</v>
      </c>
      <c r="CX186" s="39" t="s">
        <v>16</v>
      </c>
      <c r="CY186" s="47"/>
      <c r="CZ186" s="47"/>
      <c r="DA186" s="47"/>
      <c r="DB186" s="47"/>
      <c r="DC186" s="47"/>
      <c r="DD186" s="47"/>
      <c r="DE186" s="47"/>
      <c r="DF186" s="47"/>
      <c r="DG186" s="47"/>
      <c r="DH186" s="47"/>
      <c r="DI186" s="47"/>
      <c r="DJ186" s="47"/>
      <c r="DK186" s="47"/>
      <c r="DL186" s="47"/>
      <c r="DM186" s="47"/>
      <c r="DN186" s="47"/>
      <c r="DO186" s="47"/>
      <c r="DP186" s="47"/>
      <c r="DQ186" s="47"/>
      <c r="DR186" s="47"/>
      <c r="DS186" s="47"/>
      <c r="DT186" s="47"/>
      <c r="DU186" s="47"/>
      <c r="DV186" s="47"/>
      <c r="DW186" s="47"/>
      <c r="DX186" s="47"/>
      <c r="DY186" s="47"/>
      <c r="DZ186" s="47"/>
      <c r="EA186" s="47"/>
      <c r="EB186" s="47"/>
      <c r="EC186" s="85"/>
      <c r="ED186" s="49"/>
      <c r="EE186" s="49"/>
      <c r="EF186" s="49"/>
      <c r="EG186" s="49"/>
      <c r="EH186" s="49"/>
      <c r="EI186" s="49"/>
      <c r="EJ186" s="49"/>
      <c r="EK186" s="69">
        <f>COUNTIF(CY186:EC186,"○")</f>
        <v>0</v>
      </c>
      <c r="EL186" s="66">
        <f>+EK186+EL178</f>
        <v>0</v>
      </c>
      <c r="EN186" s="142"/>
      <c r="EO186" s="37" t="s">
        <v>19</v>
      </c>
      <c r="EP186" s="43">
        <f>IF(IF(MONTH([1]入力表!$E$6)=12,YEAR([1]入力表!$E$6)+1&amp;"01",YEAR([1]入力表!$E$6)&amp;TEXT(MONTH([1]入力表!$E$6)+1,"00"))&gt;YEAR($D182)&amp;TEXT(MONTH($D182),"00"),COUNTIF(CY187:EC187,"●"),"")</f>
        <v>0</v>
      </c>
      <c r="ER186" s="68"/>
      <c r="ES186" s="68"/>
      <c r="ET186" s="68"/>
      <c r="EU186" s="68"/>
      <c r="EV186" s="68"/>
      <c r="EW186" s="68"/>
    </row>
    <row r="187" spans="1:153" s="28" customFormat="1" ht="19.5" thickBot="1">
      <c r="A187" s="34" t="str">
        <f t="shared" si="315"/>
        <v>対象期間</v>
      </c>
      <c r="C187" s="70" t="s">
        <v>23</v>
      </c>
      <c r="D187" s="71"/>
      <c r="E187" s="71"/>
      <c r="F187" s="71"/>
      <c r="G187" s="71"/>
      <c r="H187" s="71"/>
      <c r="I187" s="71"/>
      <c r="J187" s="71"/>
      <c r="K187" s="71"/>
      <c r="L187" s="71"/>
      <c r="M187" s="71"/>
      <c r="N187" s="71"/>
      <c r="O187" s="71"/>
      <c r="P187" s="71"/>
      <c r="Q187" s="71"/>
      <c r="R187" s="71"/>
      <c r="S187" s="71"/>
      <c r="T187" s="71"/>
      <c r="U187" s="71"/>
      <c r="V187" s="71"/>
      <c r="W187" s="71"/>
      <c r="X187" s="71"/>
      <c r="Y187" s="71"/>
      <c r="Z187" s="71"/>
      <c r="AA187" s="71"/>
      <c r="AB187" s="71"/>
      <c r="AC187" s="71"/>
      <c r="AD187" s="71"/>
      <c r="AE187" s="71"/>
      <c r="AF187" s="71"/>
      <c r="AG187" s="71"/>
      <c r="AH187" s="93"/>
      <c r="AI187" s="73"/>
      <c r="AJ187" s="73"/>
      <c r="AK187" s="73"/>
      <c r="AL187" s="73"/>
      <c r="AM187" s="73"/>
      <c r="AN187" s="73"/>
      <c r="AO187" s="73"/>
      <c r="AP187" s="76">
        <f>COUNTIF(D187:AH187,"●")</f>
        <v>0</v>
      </c>
      <c r="AQ187" s="75">
        <f>+AP187+AQ179</f>
        <v>0</v>
      </c>
      <c r="AS187" s="142"/>
      <c r="AT187" s="37" t="s">
        <v>21</v>
      </c>
      <c r="AU187" s="50">
        <f>IFERROR(+AU186/AU185,"")</f>
        <v>0</v>
      </c>
      <c r="AV187" s="51" t="str">
        <f>IF(AU187="","",IF(AU187&gt;=0.285,"4週8休以上",IF(AU187&gt;=0.25,"4週7休以上4週8休未満",IF(AU187&gt;=0.214,"4週6休以上4週7休未満",IF(0.214&gt;AU187,"4週6休未満")))))</f>
        <v>4週6休未満</v>
      </c>
      <c r="AX187" s="68"/>
      <c r="AY187" s="68"/>
      <c r="AZ187" s="68"/>
      <c r="BB187" s="70" t="s">
        <v>23</v>
      </c>
      <c r="BC187" s="71"/>
      <c r="BD187" s="71"/>
      <c r="BE187" s="71"/>
      <c r="BF187" s="71"/>
      <c r="BG187" s="71"/>
      <c r="BH187" s="71"/>
      <c r="BI187" s="71"/>
      <c r="BJ187" s="71"/>
      <c r="BK187" s="71"/>
      <c r="BL187" s="71"/>
      <c r="BM187" s="71"/>
      <c r="BN187" s="71"/>
      <c r="BO187" s="71"/>
      <c r="BP187" s="71"/>
      <c r="BQ187" s="71"/>
      <c r="BR187" s="71"/>
      <c r="BS187" s="71"/>
      <c r="BT187" s="71"/>
      <c r="BU187" s="71"/>
      <c r="BV187" s="71"/>
      <c r="BW187" s="71"/>
      <c r="BX187" s="71"/>
      <c r="BY187" s="71"/>
      <c r="BZ187" s="71"/>
      <c r="CA187" s="71"/>
      <c r="CB187" s="71"/>
      <c r="CC187" s="71"/>
      <c r="CD187" s="71"/>
      <c r="CE187" s="71"/>
      <c r="CF187" s="71"/>
      <c r="CG187" s="93"/>
      <c r="CH187" s="73"/>
      <c r="CI187" s="73"/>
      <c r="CJ187" s="73"/>
      <c r="CK187" s="73"/>
      <c r="CL187" s="73"/>
      <c r="CM187" s="73"/>
      <c r="CN187" s="73"/>
      <c r="CO187" s="76">
        <f>COUNTIF(BC187:CG187,"●")</f>
        <v>0</v>
      </c>
      <c r="CP187" s="75">
        <f>+CO187+CP179</f>
        <v>0</v>
      </c>
      <c r="CR187" s="142"/>
      <c r="CS187" s="37" t="s">
        <v>21</v>
      </c>
      <c r="CT187" s="50">
        <f>IFERROR(+CT186/CT185,"")</f>
        <v>0</v>
      </c>
      <c r="CU187" s="51" t="str">
        <f>IF(CT187="","",IF(CT187&gt;=0.285,"4週8休以上",IF(CT187&gt;=0.25,"4週7休以上4週8休未満",IF(CT187&gt;=0.214,"4週6休以上4週7休未満",IF(0.214&gt;CT187,"4週6休未満")))))</f>
        <v>4週6休未満</v>
      </c>
      <c r="CV187" s="34" t="str">
        <f t="shared" si="316"/>
        <v>対象期間</v>
      </c>
      <c r="CX187" s="70" t="s">
        <v>23</v>
      </c>
      <c r="CY187" s="71"/>
      <c r="CZ187" s="71"/>
      <c r="DA187" s="71"/>
      <c r="DB187" s="71"/>
      <c r="DC187" s="71"/>
      <c r="DD187" s="71"/>
      <c r="DE187" s="71"/>
      <c r="DF187" s="71"/>
      <c r="DG187" s="71"/>
      <c r="DH187" s="71"/>
      <c r="DI187" s="71"/>
      <c r="DJ187" s="71"/>
      <c r="DK187" s="71"/>
      <c r="DL187" s="71"/>
      <c r="DM187" s="71"/>
      <c r="DN187" s="71"/>
      <c r="DO187" s="71"/>
      <c r="DP187" s="71"/>
      <c r="DQ187" s="71"/>
      <c r="DR187" s="71"/>
      <c r="DS187" s="71"/>
      <c r="DT187" s="71"/>
      <c r="DU187" s="71"/>
      <c r="DV187" s="71"/>
      <c r="DW187" s="71"/>
      <c r="DX187" s="71"/>
      <c r="DY187" s="71"/>
      <c r="DZ187" s="71"/>
      <c r="EA187" s="71"/>
      <c r="EB187" s="71"/>
      <c r="EC187" s="93"/>
      <c r="ED187" s="73"/>
      <c r="EE187" s="73"/>
      <c r="EF187" s="73"/>
      <c r="EG187" s="73"/>
      <c r="EH187" s="73"/>
      <c r="EI187" s="73"/>
      <c r="EJ187" s="73"/>
      <c r="EK187" s="76">
        <f>COUNTIF(CY187:EC187,"●")</f>
        <v>0</v>
      </c>
      <c r="EL187" s="75">
        <f>+EK187+EL179</f>
        <v>0</v>
      </c>
      <c r="EN187" s="142"/>
      <c r="EO187" s="37" t="s">
        <v>21</v>
      </c>
      <c r="EP187" s="50">
        <f>IFERROR(+EP186/EP185,"")</f>
        <v>0</v>
      </c>
      <c r="EQ187" s="51" t="str">
        <f>IF(EP187="","",IF(EP187&gt;=0.285,"4週8休以上",IF(EP187&gt;=0.25,"4週7休以上4週8休未満",IF(EP187&gt;=0.214,"4週6休以上4週7休未満",IF(0.214&gt;EP187,"4週6休未満")))))</f>
        <v>4週6休未満</v>
      </c>
      <c r="ER187" s="68"/>
      <c r="ES187" s="68"/>
      <c r="ET187" s="68"/>
      <c r="EU187" s="68"/>
      <c r="EV187" s="68"/>
      <c r="EW187" s="68"/>
    </row>
    <row r="188" spans="1:153" s="28" customFormat="1" ht="19.5" thickBot="1">
      <c r="A188" s="34"/>
      <c r="C188" s="77" t="s">
        <v>25</v>
      </c>
      <c r="D188" s="137"/>
      <c r="E188" s="138"/>
      <c r="F188" s="138"/>
      <c r="G188" s="138"/>
      <c r="H188" s="139"/>
      <c r="I188" s="137" t="str">
        <f>IF(COUNTIF(I187:O187,"")&gt;=7,"",IF(COUNTIF(I187:O187,"●")&gt;=2,"OK","OUT"))</f>
        <v/>
      </c>
      <c r="J188" s="138"/>
      <c r="K188" s="138"/>
      <c r="L188" s="138"/>
      <c r="M188" s="138"/>
      <c r="N188" s="138"/>
      <c r="O188" s="139"/>
      <c r="P188" s="137" t="str">
        <f>IF(COUNTIF(P187:V187,"")&gt;=7,"",IF(COUNTIF(P187:V187,"●")&gt;=2,"OK","OUT"))</f>
        <v/>
      </c>
      <c r="Q188" s="138"/>
      <c r="R188" s="138"/>
      <c r="S188" s="138"/>
      <c r="T188" s="138"/>
      <c r="U188" s="138"/>
      <c r="V188" s="139"/>
      <c r="W188" s="137" t="str">
        <f>IF(COUNTIF(W187:AC187,"")&gt;=7,"",IF(COUNTIF(W187:AC187,"●")&gt;=2,"OK","OUT"))</f>
        <v/>
      </c>
      <c r="X188" s="138"/>
      <c r="Y188" s="138"/>
      <c r="Z188" s="138"/>
      <c r="AA188" s="138"/>
      <c r="AB188" s="138"/>
      <c r="AC188" s="139"/>
      <c r="AD188" s="137" t="str">
        <f>IF(COUNTIF(AD187:AJ187,"")&gt;=7,"",IF(COUNTIF(AD187:AJ187,"●")&gt;=2,"OK","OUT"))</f>
        <v/>
      </c>
      <c r="AE188" s="138"/>
      <c r="AF188" s="138"/>
      <c r="AG188" s="138"/>
      <c r="AH188" s="138"/>
      <c r="AI188" s="138"/>
      <c r="AJ188" s="139"/>
      <c r="AK188" s="137"/>
      <c r="AL188" s="138"/>
      <c r="AM188" s="138"/>
      <c r="AN188" s="138"/>
      <c r="AO188" s="138"/>
      <c r="AP188" s="83"/>
      <c r="AQ188" s="79"/>
      <c r="AS188" s="143"/>
      <c r="AT188" s="80" t="s">
        <v>26</v>
      </c>
      <c r="AU188" s="81" t="str">
        <f>IF(COUNTIF(D188:AO188,"OUT")&gt;=1,"OUT","OK")</f>
        <v>OK</v>
      </c>
      <c r="AV188" s="82"/>
      <c r="AX188" s="68"/>
      <c r="AY188" s="68"/>
      <c r="AZ188" s="68"/>
      <c r="BB188" s="77" t="s">
        <v>25</v>
      </c>
      <c r="BC188" s="137"/>
      <c r="BD188" s="138"/>
      <c r="BE188" s="138"/>
      <c r="BF188" s="138"/>
      <c r="BG188" s="139"/>
      <c r="BH188" s="137" t="str">
        <f>IF(COUNTIF(BH187:BN187,"")&gt;=7,"",IF(COUNTIF(BH187:BN187,"●")&gt;=2,"OK","OUT"))</f>
        <v/>
      </c>
      <c r="BI188" s="138"/>
      <c r="BJ188" s="138"/>
      <c r="BK188" s="138"/>
      <c r="BL188" s="138"/>
      <c r="BM188" s="138"/>
      <c r="BN188" s="139"/>
      <c r="BO188" s="137" t="str">
        <f>IF(COUNTIF(BO187:BU187,"")&gt;=7,"",IF(COUNTIF(BO187:BU187,"●")&gt;=2,"OK","OUT"))</f>
        <v/>
      </c>
      <c r="BP188" s="138"/>
      <c r="BQ188" s="138"/>
      <c r="BR188" s="138"/>
      <c r="BS188" s="138"/>
      <c r="BT188" s="138"/>
      <c r="BU188" s="139"/>
      <c r="BV188" s="137" t="str">
        <f>IF(COUNTIF(BV187:CB187,"")&gt;=7,"",IF(COUNTIF(BV187:CB187,"●")&gt;=2,"OK","OUT"))</f>
        <v/>
      </c>
      <c r="BW188" s="138"/>
      <c r="BX188" s="138"/>
      <c r="BY188" s="138"/>
      <c r="BZ188" s="138"/>
      <c r="CA188" s="138"/>
      <c r="CB188" s="139"/>
      <c r="CC188" s="137" t="str">
        <f>IF(COUNTIF(CC187:CI187,"")&gt;=7,"",IF(COUNTIF(CC187:CI187,"●")&gt;=2,"OK","OUT"))</f>
        <v/>
      </c>
      <c r="CD188" s="138"/>
      <c r="CE188" s="138"/>
      <c r="CF188" s="138"/>
      <c r="CG188" s="138"/>
      <c r="CH188" s="138"/>
      <c r="CI188" s="139"/>
      <c r="CJ188" s="137"/>
      <c r="CK188" s="138"/>
      <c r="CL188" s="138"/>
      <c r="CM188" s="138"/>
      <c r="CN188" s="138"/>
      <c r="CO188" s="83"/>
      <c r="CP188" s="79"/>
      <c r="CR188" s="143"/>
      <c r="CS188" s="80" t="s">
        <v>26</v>
      </c>
      <c r="CT188" s="81" t="str">
        <f>IF(COUNTIF(BC188:CN188,"OUT")&gt;=1,"OUT","OK")</f>
        <v>OK</v>
      </c>
      <c r="CU188" s="82"/>
      <c r="CV188" s="34"/>
      <c r="CX188" s="77" t="s">
        <v>25</v>
      </c>
      <c r="CY188" s="137"/>
      <c r="CZ188" s="138"/>
      <c r="DA188" s="138"/>
      <c r="DB188" s="138"/>
      <c r="DC188" s="139"/>
      <c r="DD188" s="137" t="str">
        <f>IF(COUNTIF(DD187:DJ187,"")&gt;=7,"",IF(COUNTIF(DD187:DJ187,"●")&gt;=2,"OK","OUT"))</f>
        <v/>
      </c>
      <c r="DE188" s="138"/>
      <c r="DF188" s="138"/>
      <c r="DG188" s="138"/>
      <c r="DH188" s="138"/>
      <c r="DI188" s="138"/>
      <c r="DJ188" s="139"/>
      <c r="DK188" s="137" t="str">
        <f>IF(COUNTIF(DK187:DQ187,"")&gt;=7,"",IF(COUNTIF(DK187:DQ187,"●")&gt;=2,"OK","OUT"))</f>
        <v/>
      </c>
      <c r="DL188" s="138"/>
      <c r="DM188" s="138"/>
      <c r="DN188" s="138"/>
      <c r="DO188" s="138"/>
      <c r="DP188" s="138"/>
      <c r="DQ188" s="139"/>
      <c r="DR188" s="137" t="str">
        <f>IF(COUNTIF(DR187:DX187,"")&gt;=7,"",IF(COUNTIF(DR187:DX187,"●")&gt;=2,"OK","OUT"))</f>
        <v/>
      </c>
      <c r="DS188" s="138"/>
      <c r="DT188" s="138"/>
      <c r="DU188" s="138"/>
      <c r="DV188" s="138"/>
      <c r="DW188" s="138"/>
      <c r="DX188" s="139"/>
      <c r="DY188" s="137" t="str">
        <f>IF(COUNTIF(DY187:EE187,"")&gt;=7,"",IF(COUNTIF(DY187:EE187,"●")&gt;=2,"OK","OUT"))</f>
        <v/>
      </c>
      <c r="DZ188" s="138"/>
      <c r="EA188" s="138"/>
      <c r="EB188" s="138"/>
      <c r="EC188" s="138"/>
      <c r="ED188" s="138"/>
      <c r="EE188" s="139"/>
      <c r="EF188" s="137"/>
      <c r="EG188" s="138"/>
      <c r="EH188" s="138"/>
      <c r="EI188" s="138"/>
      <c r="EJ188" s="138"/>
      <c r="EK188" s="83"/>
      <c r="EL188" s="79"/>
      <c r="EN188" s="143"/>
      <c r="EO188" s="80" t="s">
        <v>26</v>
      </c>
      <c r="EP188" s="81" t="str">
        <f>IF(COUNTIF(CY188:EJ188,"OUT")&gt;=1,"OUT","OK")</f>
        <v>OK</v>
      </c>
      <c r="EQ188" s="82"/>
      <c r="ER188" s="68"/>
      <c r="ES188" s="68"/>
      <c r="ET188" s="68"/>
      <c r="EU188" s="68"/>
      <c r="EV188" s="68"/>
      <c r="EW188" s="68"/>
    </row>
    <row r="189" spans="1:153" ht="19.5" thickBot="1">
      <c r="A189" s="34" t="str">
        <f t="shared" si="315"/>
        <v>対象期間</v>
      </c>
      <c r="AF189" s="29"/>
      <c r="AH189" s="100"/>
      <c r="AI189" s="100"/>
      <c r="AJ189" s="100"/>
      <c r="AK189" s="100"/>
      <c r="AL189" s="100"/>
      <c r="AM189" s="100"/>
      <c r="AN189" s="100"/>
      <c r="AO189" s="100"/>
      <c r="AX189" s="1"/>
      <c r="AY189" s="1"/>
      <c r="AZ189" s="1"/>
      <c r="CE189" s="29"/>
      <c r="CG189" s="100"/>
      <c r="CH189" s="100"/>
      <c r="CI189" s="100"/>
      <c r="CJ189" s="100"/>
      <c r="CK189" s="100"/>
      <c r="CL189" s="100"/>
      <c r="CM189" s="100"/>
      <c r="CN189" s="100"/>
      <c r="CV189" s="34" t="str">
        <f t="shared" si="316"/>
        <v>対象期間</v>
      </c>
      <c r="EA189" s="29"/>
      <c r="EC189" s="100"/>
      <c r="ED189" s="100"/>
      <c r="EE189" s="100"/>
      <c r="EF189" s="100"/>
      <c r="EG189" s="100"/>
      <c r="EH189" s="100"/>
      <c r="EI189" s="100"/>
      <c r="EJ189" s="100"/>
      <c r="ER189" s="1"/>
      <c r="ES189" s="1"/>
      <c r="ET189" s="1"/>
      <c r="EU189" s="1"/>
      <c r="EV189" s="1"/>
      <c r="EW189" s="1"/>
    </row>
    <row r="190" spans="1:153" ht="13.5" customHeight="1">
      <c r="A190" s="34" t="str">
        <f t="shared" ref="A190:A197" si="326">IF($AU$190="","","対象期間")</f>
        <v>対象期間</v>
      </c>
      <c r="C190" s="36" t="s">
        <v>13</v>
      </c>
      <c r="D190" s="145">
        <f>D182+MONTH(1)</f>
        <v>2</v>
      </c>
      <c r="E190" s="146"/>
      <c r="F190" s="146"/>
      <c r="G190" s="146"/>
      <c r="H190" s="146"/>
      <c r="I190" s="146"/>
      <c r="J190" s="146"/>
      <c r="K190" s="146"/>
      <c r="L190" s="146"/>
      <c r="M190" s="146"/>
      <c r="N190" s="146"/>
      <c r="O190" s="146"/>
      <c r="P190" s="146"/>
      <c r="Q190" s="146"/>
      <c r="R190" s="146"/>
      <c r="S190" s="146"/>
      <c r="T190" s="146"/>
      <c r="U190" s="146"/>
      <c r="V190" s="146"/>
      <c r="W190" s="146"/>
      <c r="X190" s="146"/>
      <c r="Y190" s="146"/>
      <c r="Z190" s="146"/>
      <c r="AA190" s="146"/>
      <c r="AB190" s="146"/>
      <c r="AC190" s="146"/>
      <c r="AD190" s="146"/>
      <c r="AE190" s="146"/>
      <c r="AF190" s="147">
        <f>D190+1</f>
        <v>3</v>
      </c>
      <c r="AG190" s="148"/>
      <c r="AH190" s="148"/>
      <c r="AI190" s="148"/>
      <c r="AJ190" s="148"/>
      <c r="AK190" s="148"/>
      <c r="AL190" s="148"/>
      <c r="AM190" s="148"/>
      <c r="AN190" s="148"/>
      <c r="AO190" s="149"/>
      <c r="AP190" s="150" t="s">
        <v>14</v>
      </c>
      <c r="AQ190" s="153" t="s">
        <v>15</v>
      </c>
      <c r="AS190" s="144" t="s">
        <v>16</v>
      </c>
      <c r="AT190" s="37" t="s">
        <v>17</v>
      </c>
      <c r="AU190" s="38">
        <f>IF(IF(MONTH([1]入力表!$E$6)=12,YEAR([1]入力表!$E$6)+1&amp;"01",YEAR([1]入力表!$E$6)&amp;TEXT(MONTH([1]入力表!$E$6)+1,"00"))&gt;YEAR($D190)&amp;TEXT(MONTH($D190),"00"),COUNTIF(D194:AH194,"")+COUNTIF(D194:AH194,"○"),"")</f>
        <v>31</v>
      </c>
      <c r="AX190" s="1"/>
      <c r="AY190" s="1"/>
      <c r="AZ190" s="1"/>
      <c r="BB190" s="36" t="s">
        <v>13</v>
      </c>
      <c r="BC190" s="145">
        <f>BC182+MONTH(1)</f>
        <v>2</v>
      </c>
      <c r="BD190" s="146"/>
      <c r="BE190" s="146"/>
      <c r="BF190" s="146"/>
      <c r="BG190" s="146"/>
      <c r="BH190" s="146"/>
      <c r="BI190" s="146"/>
      <c r="BJ190" s="146"/>
      <c r="BK190" s="146"/>
      <c r="BL190" s="146"/>
      <c r="BM190" s="146"/>
      <c r="BN190" s="146"/>
      <c r="BO190" s="146"/>
      <c r="BP190" s="146"/>
      <c r="BQ190" s="146"/>
      <c r="BR190" s="146"/>
      <c r="BS190" s="146"/>
      <c r="BT190" s="146"/>
      <c r="BU190" s="146"/>
      <c r="BV190" s="146"/>
      <c r="BW190" s="146"/>
      <c r="BX190" s="146"/>
      <c r="BY190" s="146"/>
      <c r="BZ190" s="146"/>
      <c r="CA190" s="146"/>
      <c r="CB190" s="146"/>
      <c r="CC190" s="146"/>
      <c r="CD190" s="146"/>
      <c r="CE190" s="147">
        <f>BC190+1</f>
        <v>3</v>
      </c>
      <c r="CF190" s="148"/>
      <c r="CG190" s="148"/>
      <c r="CH190" s="148"/>
      <c r="CI190" s="148"/>
      <c r="CJ190" s="148"/>
      <c r="CK190" s="148"/>
      <c r="CL190" s="148"/>
      <c r="CM190" s="148"/>
      <c r="CN190" s="149"/>
      <c r="CO190" s="150" t="s">
        <v>14</v>
      </c>
      <c r="CP190" s="153" t="s">
        <v>15</v>
      </c>
      <c r="CR190" s="144" t="s">
        <v>16</v>
      </c>
      <c r="CS190" s="37" t="s">
        <v>17</v>
      </c>
      <c r="CT190" s="38">
        <f>IF(IF(MONTH([1]入力表!$E$6)=12,YEAR([1]入力表!$E$6)+1&amp;"01",YEAR([1]入力表!$E$6)&amp;TEXT(MONTH([1]入力表!$E$6)+1,"00"))&gt;YEAR($D190)&amp;TEXT(MONTH($D190),"00"),COUNTIF(BC194:CG194,"")+COUNTIF(BC194:CG194,"○"),"")</f>
        <v>31</v>
      </c>
      <c r="CV190" s="34" t="str">
        <f t="shared" ref="CV190:CV195" si="327">IF($AU$190="","","対象期間")</f>
        <v>対象期間</v>
      </c>
      <c r="CX190" s="36" t="s">
        <v>13</v>
      </c>
      <c r="CY190" s="145">
        <f>CY182+MONTH(1)</f>
        <v>2</v>
      </c>
      <c r="CZ190" s="146"/>
      <c r="DA190" s="146"/>
      <c r="DB190" s="146"/>
      <c r="DC190" s="146"/>
      <c r="DD190" s="146"/>
      <c r="DE190" s="146"/>
      <c r="DF190" s="146"/>
      <c r="DG190" s="146"/>
      <c r="DH190" s="146"/>
      <c r="DI190" s="146"/>
      <c r="DJ190" s="146"/>
      <c r="DK190" s="146"/>
      <c r="DL190" s="146"/>
      <c r="DM190" s="146"/>
      <c r="DN190" s="146"/>
      <c r="DO190" s="146"/>
      <c r="DP190" s="146"/>
      <c r="DQ190" s="146"/>
      <c r="DR190" s="146"/>
      <c r="DS190" s="146"/>
      <c r="DT190" s="146"/>
      <c r="DU190" s="146"/>
      <c r="DV190" s="146"/>
      <c r="DW190" s="146"/>
      <c r="DX190" s="146"/>
      <c r="DY190" s="146"/>
      <c r="DZ190" s="146"/>
      <c r="EA190" s="147">
        <f>CY190+1</f>
        <v>3</v>
      </c>
      <c r="EB190" s="148"/>
      <c r="EC190" s="148"/>
      <c r="ED190" s="148"/>
      <c r="EE190" s="148"/>
      <c r="EF190" s="148"/>
      <c r="EG190" s="148"/>
      <c r="EH190" s="148"/>
      <c r="EI190" s="148"/>
      <c r="EJ190" s="149"/>
      <c r="EK190" s="150" t="s">
        <v>14</v>
      </c>
      <c r="EL190" s="153" t="s">
        <v>15</v>
      </c>
      <c r="EN190" s="144" t="s">
        <v>16</v>
      </c>
      <c r="EO190" s="37" t="s">
        <v>17</v>
      </c>
      <c r="EP190" s="38">
        <f>IF(IF(MONTH([1]入力表!$E$6)=12,YEAR([1]入力表!$E$6)+1&amp;"01",YEAR([1]入力表!$E$6)&amp;TEXT(MONTH([1]入力表!$E$6)+1,"00"))&gt;YEAR($D190)&amp;TEXT(MONTH($D190),"00"),COUNTIF(CY194:EC194,"")+COUNTIF(CY194:EC194,"○"),"")</f>
        <v>31</v>
      </c>
      <c r="ER190" s="1"/>
      <c r="ES190" s="1"/>
      <c r="ET190" s="1"/>
      <c r="EU190" s="1"/>
      <c r="EV190" s="1"/>
      <c r="EW190" s="1"/>
    </row>
    <row r="191" spans="1:153" ht="19.5" thickBot="1">
      <c r="A191" s="34" t="str">
        <f t="shared" si="326"/>
        <v>対象期間</v>
      </c>
      <c r="C191" s="39" t="s">
        <v>18</v>
      </c>
      <c r="D191" s="40">
        <f>DATE($M$7,D190,1)</f>
        <v>45689</v>
      </c>
      <c r="E191" s="40">
        <f>D191+1</f>
        <v>45690</v>
      </c>
      <c r="F191" s="40">
        <f t="shared" ref="F191:AO191" si="328">E191+1</f>
        <v>45691</v>
      </c>
      <c r="G191" s="41">
        <f t="shared" si="328"/>
        <v>45692</v>
      </c>
      <c r="H191" s="41">
        <f t="shared" si="328"/>
        <v>45693</v>
      </c>
      <c r="I191" s="41">
        <f t="shared" si="328"/>
        <v>45694</v>
      </c>
      <c r="J191" s="41">
        <f t="shared" si="328"/>
        <v>45695</v>
      </c>
      <c r="K191" s="41">
        <f t="shared" si="328"/>
        <v>45696</v>
      </c>
      <c r="L191" s="41">
        <f t="shared" si="328"/>
        <v>45697</v>
      </c>
      <c r="M191" s="41">
        <f t="shared" si="328"/>
        <v>45698</v>
      </c>
      <c r="N191" s="41">
        <f t="shared" si="328"/>
        <v>45699</v>
      </c>
      <c r="O191" s="41">
        <f t="shared" si="328"/>
        <v>45700</v>
      </c>
      <c r="P191" s="41">
        <f t="shared" si="328"/>
        <v>45701</v>
      </c>
      <c r="Q191" s="41">
        <f t="shared" si="328"/>
        <v>45702</v>
      </c>
      <c r="R191" s="41">
        <f t="shared" si="328"/>
        <v>45703</v>
      </c>
      <c r="S191" s="41">
        <f t="shared" si="328"/>
        <v>45704</v>
      </c>
      <c r="T191" s="41">
        <f t="shared" si="328"/>
        <v>45705</v>
      </c>
      <c r="U191" s="41">
        <f t="shared" si="328"/>
        <v>45706</v>
      </c>
      <c r="V191" s="41">
        <f t="shared" si="328"/>
        <v>45707</v>
      </c>
      <c r="W191" s="41">
        <f t="shared" si="328"/>
        <v>45708</v>
      </c>
      <c r="X191" s="41">
        <f t="shared" si="328"/>
        <v>45709</v>
      </c>
      <c r="Y191" s="41">
        <f t="shared" si="328"/>
        <v>45710</v>
      </c>
      <c r="Z191" s="41">
        <f t="shared" si="328"/>
        <v>45711</v>
      </c>
      <c r="AA191" s="41">
        <f t="shared" si="328"/>
        <v>45712</v>
      </c>
      <c r="AB191" s="41">
        <f t="shared" si="328"/>
        <v>45713</v>
      </c>
      <c r="AC191" s="41">
        <f t="shared" si="328"/>
        <v>45714</v>
      </c>
      <c r="AD191" s="41">
        <f t="shared" si="328"/>
        <v>45715</v>
      </c>
      <c r="AE191" s="84">
        <f t="shared" si="328"/>
        <v>45716</v>
      </c>
      <c r="AF191" s="42">
        <f t="shared" si="328"/>
        <v>45717</v>
      </c>
      <c r="AG191" s="42">
        <f t="shared" si="328"/>
        <v>45718</v>
      </c>
      <c r="AH191" s="42">
        <f t="shared" si="328"/>
        <v>45719</v>
      </c>
      <c r="AI191" s="42">
        <f t="shared" si="328"/>
        <v>45720</v>
      </c>
      <c r="AJ191" s="42">
        <f t="shared" si="328"/>
        <v>45721</v>
      </c>
      <c r="AK191" s="42">
        <f t="shared" si="328"/>
        <v>45722</v>
      </c>
      <c r="AL191" s="42">
        <f t="shared" si="328"/>
        <v>45723</v>
      </c>
      <c r="AM191" s="42">
        <f t="shared" si="328"/>
        <v>45724</v>
      </c>
      <c r="AN191" s="42">
        <f t="shared" si="328"/>
        <v>45725</v>
      </c>
      <c r="AO191" s="42">
        <f t="shared" si="328"/>
        <v>45726</v>
      </c>
      <c r="AP191" s="151"/>
      <c r="AQ191" s="154"/>
      <c r="AS191" s="144"/>
      <c r="AT191" s="37" t="s">
        <v>19</v>
      </c>
      <c r="AU191" s="43">
        <f>IF(IF(MONTH([1]入力表!$E$6)=12,YEAR([1]入力表!$E$6)+1&amp;"01",YEAR([1]入力表!$E$6)&amp;TEXT(MONTH([1]入力表!$E$6)+1,"00"))&gt;YEAR($D190)&amp;TEXT(MONTH($D190),"00"),COUNTIF(D194:AH194,"○"),"")</f>
        <v>0</v>
      </c>
      <c r="AX191" s="1"/>
      <c r="AY191" s="1"/>
      <c r="AZ191" s="1"/>
      <c r="BB191" s="39" t="s">
        <v>18</v>
      </c>
      <c r="BC191" s="40">
        <f>DATE($M$7,BC190,1)</f>
        <v>45689</v>
      </c>
      <c r="BD191" s="40">
        <f>BC191+1</f>
        <v>45690</v>
      </c>
      <c r="BE191" s="40">
        <f t="shared" ref="BE191:CN191" si="329">BD191+1</f>
        <v>45691</v>
      </c>
      <c r="BF191" s="41">
        <f t="shared" si="329"/>
        <v>45692</v>
      </c>
      <c r="BG191" s="41">
        <f t="shared" si="329"/>
        <v>45693</v>
      </c>
      <c r="BH191" s="41">
        <f t="shared" si="329"/>
        <v>45694</v>
      </c>
      <c r="BI191" s="41">
        <f t="shared" si="329"/>
        <v>45695</v>
      </c>
      <c r="BJ191" s="41">
        <f t="shared" si="329"/>
        <v>45696</v>
      </c>
      <c r="BK191" s="41">
        <f t="shared" si="329"/>
        <v>45697</v>
      </c>
      <c r="BL191" s="41">
        <f t="shared" si="329"/>
        <v>45698</v>
      </c>
      <c r="BM191" s="41">
        <f t="shared" si="329"/>
        <v>45699</v>
      </c>
      <c r="BN191" s="41">
        <f t="shared" si="329"/>
        <v>45700</v>
      </c>
      <c r="BO191" s="41">
        <f t="shared" si="329"/>
        <v>45701</v>
      </c>
      <c r="BP191" s="41">
        <f t="shared" si="329"/>
        <v>45702</v>
      </c>
      <c r="BQ191" s="41">
        <f t="shared" si="329"/>
        <v>45703</v>
      </c>
      <c r="BR191" s="41">
        <f t="shared" si="329"/>
        <v>45704</v>
      </c>
      <c r="BS191" s="41">
        <f t="shared" si="329"/>
        <v>45705</v>
      </c>
      <c r="BT191" s="41">
        <f t="shared" si="329"/>
        <v>45706</v>
      </c>
      <c r="BU191" s="41">
        <f t="shared" si="329"/>
        <v>45707</v>
      </c>
      <c r="BV191" s="41">
        <f t="shared" si="329"/>
        <v>45708</v>
      </c>
      <c r="BW191" s="41">
        <f t="shared" si="329"/>
        <v>45709</v>
      </c>
      <c r="BX191" s="41">
        <f t="shared" si="329"/>
        <v>45710</v>
      </c>
      <c r="BY191" s="41">
        <f t="shared" si="329"/>
        <v>45711</v>
      </c>
      <c r="BZ191" s="41">
        <f t="shared" si="329"/>
        <v>45712</v>
      </c>
      <c r="CA191" s="41">
        <f t="shared" si="329"/>
        <v>45713</v>
      </c>
      <c r="CB191" s="41">
        <f t="shared" si="329"/>
        <v>45714</v>
      </c>
      <c r="CC191" s="41">
        <f t="shared" si="329"/>
        <v>45715</v>
      </c>
      <c r="CD191" s="84">
        <f t="shared" si="329"/>
        <v>45716</v>
      </c>
      <c r="CE191" s="42">
        <f t="shared" si="329"/>
        <v>45717</v>
      </c>
      <c r="CF191" s="42">
        <f t="shared" si="329"/>
        <v>45718</v>
      </c>
      <c r="CG191" s="42">
        <f t="shared" si="329"/>
        <v>45719</v>
      </c>
      <c r="CH191" s="42">
        <f t="shared" si="329"/>
        <v>45720</v>
      </c>
      <c r="CI191" s="42">
        <f t="shared" si="329"/>
        <v>45721</v>
      </c>
      <c r="CJ191" s="42">
        <f t="shared" si="329"/>
        <v>45722</v>
      </c>
      <c r="CK191" s="42">
        <f t="shared" si="329"/>
        <v>45723</v>
      </c>
      <c r="CL191" s="42">
        <f t="shared" si="329"/>
        <v>45724</v>
      </c>
      <c r="CM191" s="42">
        <f t="shared" si="329"/>
        <v>45725</v>
      </c>
      <c r="CN191" s="42">
        <f t="shared" si="329"/>
        <v>45726</v>
      </c>
      <c r="CO191" s="151"/>
      <c r="CP191" s="154"/>
      <c r="CR191" s="144"/>
      <c r="CS191" s="37" t="s">
        <v>19</v>
      </c>
      <c r="CT191" s="43">
        <f>IF(IF(MONTH([1]入力表!$E$6)=12,YEAR([1]入力表!$E$6)+1&amp;"01",YEAR([1]入力表!$E$6)&amp;TEXT(MONTH([1]入力表!$E$6)+1,"00"))&gt;YEAR($D190)&amp;TEXT(MONTH($D190),"00"),COUNTIF(BC194:CG194,"○"),"")</f>
        <v>0</v>
      </c>
      <c r="CV191" s="34" t="str">
        <f t="shared" si="327"/>
        <v>対象期間</v>
      </c>
      <c r="CX191" s="39" t="s">
        <v>18</v>
      </c>
      <c r="CY191" s="40">
        <f>DATE($M$7,CY190,1)</f>
        <v>45689</v>
      </c>
      <c r="CZ191" s="40">
        <f>CY191+1</f>
        <v>45690</v>
      </c>
      <c r="DA191" s="40">
        <f t="shared" ref="DA191:EJ191" si="330">CZ191+1</f>
        <v>45691</v>
      </c>
      <c r="DB191" s="41">
        <f t="shared" si="330"/>
        <v>45692</v>
      </c>
      <c r="DC191" s="41">
        <f t="shared" si="330"/>
        <v>45693</v>
      </c>
      <c r="DD191" s="41">
        <f t="shared" si="330"/>
        <v>45694</v>
      </c>
      <c r="DE191" s="41">
        <f t="shared" si="330"/>
        <v>45695</v>
      </c>
      <c r="DF191" s="41">
        <f t="shared" si="330"/>
        <v>45696</v>
      </c>
      <c r="DG191" s="41">
        <f t="shared" si="330"/>
        <v>45697</v>
      </c>
      <c r="DH191" s="41">
        <f t="shared" si="330"/>
        <v>45698</v>
      </c>
      <c r="DI191" s="41">
        <f t="shared" si="330"/>
        <v>45699</v>
      </c>
      <c r="DJ191" s="41">
        <f t="shared" si="330"/>
        <v>45700</v>
      </c>
      <c r="DK191" s="41">
        <f t="shared" si="330"/>
        <v>45701</v>
      </c>
      <c r="DL191" s="41">
        <f t="shared" si="330"/>
        <v>45702</v>
      </c>
      <c r="DM191" s="41">
        <f t="shared" si="330"/>
        <v>45703</v>
      </c>
      <c r="DN191" s="41">
        <f t="shared" si="330"/>
        <v>45704</v>
      </c>
      <c r="DO191" s="41">
        <f t="shared" si="330"/>
        <v>45705</v>
      </c>
      <c r="DP191" s="41">
        <f t="shared" si="330"/>
        <v>45706</v>
      </c>
      <c r="DQ191" s="41">
        <f t="shared" si="330"/>
        <v>45707</v>
      </c>
      <c r="DR191" s="41">
        <f t="shared" si="330"/>
        <v>45708</v>
      </c>
      <c r="DS191" s="41">
        <f t="shared" si="330"/>
        <v>45709</v>
      </c>
      <c r="DT191" s="41">
        <f t="shared" si="330"/>
        <v>45710</v>
      </c>
      <c r="DU191" s="41">
        <f t="shared" si="330"/>
        <v>45711</v>
      </c>
      <c r="DV191" s="41">
        <f t="shared" si="330"/>
        <v>45712</v>
      </c>
      <c r="DW191" s="41">
        <f t="shared" si="330"/>
        <v>45713</v>
      </c>
      <c r="DX191" s="41">
        <f t="shared" si="330"/>
        <v>45714</v>
      </c>
      <c r="DY191" s="41">
        <f t="shared" si="330"/>
        <v>45715</v>
      </c>
      <c r="DZ191" s="84">
        <f t="shared" si="330"/>
        <v>45716</v>
      </c>
      <c r="EA191" s="42">
        <f t="shared" si="330"/>
        <v>45717</v>
      </c>
      <c r="EB191" s="42">
        <f t="shared" si="330"/>
        <v>45718</v>
      </c>
      <c r="EC191" s="42">
        <f t="shared" si="330"/>
        <v>45719</v>
      </c>
      <c r="ED191" s="42">
        <f t="shared" si="330"/>
        <v>45720</v>
      </c>
      <c r="EE191" s="42">
        <f t="shared" si="330"/>
        <v>45721</v>
      </c>
      <c r="EF191" s="42">
        <f t="shared" si="330"/>
        <v>45722</v>
      </c>
      <c r="EG191" s="42">
        <f t="shared" si="330"/>
        <v>45723</v>
      </c>
      <c r="EH191" s="42">
        <f t="shared" si="330"/>
        <v>45724</v>
      </c>
      <c r="EI191" s="42">
        <f t="shared" si="330"/>
        <v>45725</v>
      </c>
      <c r="EJ191" s="42">
        <f t="shared" si="330"/>
        <v>45726</v>
      </c>
      <c r="EK191" s="151"/>
      <c r="EL191" s="154"/>
      <c r="EN191" s="144"/>
      <c r="EO191" s="37" t="s">
        <v>19</v>
      </c>
      <c r="EP191" s="43">
        <f>IF(IF(MONTH([1]入力表!$E$6)=12,YEAR([1]入力表!$E$6)+1&amp;"01",YEAR([1]入力表!$E$6)&amp;TEXT(MONTH([1]入力表!$E$6)+1,"00"))&gt;YEAR($D190)&amp;TEXT(MONTH($D190),"00"),COUNTIF(CY194:EC194,"○"),"")</f>
        <v>0</v>
      </c>
      <c r="ER191" s="1"/>
      <c r="ES191" s="1"/>
      <c r="ET191" s="1"/>
      <c r="EU191" s="1"/>
      <c r="EV191" s="1"/>
      <c r="EW191" s="1"/>
    </row>
    <row r="192" spans="1:153" ht="19.5" thickBot="1">
      <c r="A192" s="34" t="str">
        <f t="shared" si="326"/>
        <v>対象期間</v>
      </c>
      <c r="C192" s="39" t="s">
        <v>20</v>
      </c>
      <c r="D192" s="46" t="str">
        <f>TEXT(WEEKDAY(+D191),"aaa")</f>
        <v>土</v>
      </c>
      <c r="E192" s="46" t="str">
        <f>TEXT(WEEKDAY(+E191),"aaa")</f>
        <v>日</v>
      </c>
      <c r="F192" s="46" t="str">
        <f t="shared" ref="F192:AE192" si="331">TEXT(WEEKDAY(+F191),"aaa")</f>
        <v>月</v>
      </c>
      <c r="G192" s="47" t="str">
        <f t="shared" si="331"/>
        <v>火</v>
      </c>
      <c r="H192" s="47" t="str">
        <f t="shared" si="331"/>
        <v>水</v>
      </c>
      <c r="I192" s="47" t="str">
        <f t="shared" si="331"/>
        <v>木</v>
      </c>
      <c r="J192" s="47" t="str">
        <f t="shared" si="331"/>
        <v>金</v>
      </c>
      <c r="K192" s="47" t="str">
        <f t="shared" si="331"/>
        <v>土</v>
      </c>
      <c r="L192" s="47" t="str">
        <f t="shared" si="331"/>
        <v>日</v>
      </c>
      <c r="M192" s="47" t="str">
        <f t="shared" si="331"/>
        <v>月</v>
      </c>
      <c r="N192" s="47" t="str">
        <f t="shared" si="331"/>
        <v>火</v>
      </c>
      <c r="O192" s="47" t="str">
        <f t="shared" si="331"/>
        <v>水</v>
      </c>
      <c r="P192" s="47" t="str">
        <f t="shared" si="331"/>
        <v>木</v>
      </c>
      <c r="Q192" s="47" t="str">
        <f t="shared" si="331"/>
        <v>金</v>
      </c>
      <c r="R192" s="47" t="str">
        <f t="shared" si="331"/>
        <v>土</v>
      </c>
      <c r="S192" s="47" t="str">
        <f t="shared" si="331"/>
        <v>日</v>
      </c>
      <c r="T192" s="47" t="str">
        <f t="shared" si="331"/>
        <v>月</v>
      </c>
      <c r="U192" s="47" t="str">
        <f t="shared" si="331"/>
        <v>火</v>
      </c>
      <c r="V192" s="47" t="str">
        <f t="shared" si="331"/>
        <v>水</v>
      </c>
      <c r="W192" s="47" t="str">
        <f t="shared" si="331"/>
        <v>木</v>
      </c>
      <c r="X192" s="47" t="str">
        <f t="shared" si="331"/>
        <v>金</v>
      </c>
      <c r="Y192" s="47" t="str">
        <f t="shared" si="331"/>
        <v>土</v>
      </c>
      <c r="Z192" s="47" t="str">
        <f t="shared" si="331"/>
        <v>日</v>
      </c>
      <c r="AA192" s="47" t="str">
        <f t="shared" si="331"/>
        <v>月</v>
      </c>
      <c r="AB192" s="47" t="str">
        <f t="shared" si="331"/>
        <v>火</v>
      </c>
      <c r="AC192" s="47" t="str">
        <f t="shared" si="331"/>
        <v>水</v>
      </c>
      <c r="AD192" s="47" t="str">
        <f t="shared" si="331"/>
        <v>木</v>
      </c>
      <c r="AE192" s="85" t="str">
        <f t="shared" si="331"/>
        <v>金</v>
      </c>
      <c r="AF192" s="49" t="str">
        <f>IF(AF191="／","／",TEXT(WEEKDAY(+AF191),"aaa"))</f>
        <v>土</v>
      </c>
      <c r="AG192" s="49" t="str">
        <f t="shared" ref="AG192:AO192" si="332">IF(AG191="／","／",TEXT(WEEKDAY(+AG191),"aaa"))</f>
        <v>日</v>
      </c>
      <c r="AH192" s="49" t="str">
        <f t="shared" si="332"/>
        <v>月</v>
      </c>
      <c r="AI192" s="49" t="str">
        <f t="shared" si="332"/>
        <v>火</v>
      </c>
      <c r="AJ192" s="49" t="str">
        <f t="shared" si="332"/>
        <v>水</v>
      </c>
      <c r="AK192" s="49" t="str">
        <f t="shared" si="332"/>
        <v>木</v>
      </c>
      <c r="AL192" s="49" t="str">
        <f t="shared" si="332"/>
        <v>金</v>
      </c>
      <c r="AM192" s="49" t="str">
        <f t="shared" si="332"/>
        <v>土</v>
      </c>
      <c r="AN192" s="49" t="str">
        <f t="shared" si="332"/>
        <v>日</v>
      </c>
      <c r="AO192" s="49" t="str">
        <f t="shared" si="332"/>
        <v>月</v>
      </c>
      <c r="AP192" s="151"/>
      <c r="AQ192" s="154"/>
      <c r="AS192" s="144"/>
      <c r="AT192" s="37" t="s">
        <v>21</v>
      </c>
      <c r="AU192" s="50">
        <f>IFERROR(+AU191/AU190,"")</f>
        <v>0</v>
      </c>
      <c r="AV192" s="51" t="str">
        <f>IF(AU192="","",IF(AU192&gt;=0.285,"4週8休以上",IF(AU192&gt;=0.25,"4週7休以上4週8休未満",IF(AU192&gt;=0.214,"4週6休以上4週7休未満",IF(0.214&gt;AU192,"4週6休未満")))))</f>
        <v>4週6休未満</v>
      </c>
      <c r="AX192" s="1"/>
      <c r="AY192" s="1"/>
      <c r="AZ192" s="1"/>
      <c r="BB192" s="39" t="s">
        <v>20</v>
      </c>
      <c r="BC192" s="46" t="str">
        <f>TEXT(WEEKDAY(+BC191),"aaa")</f>
        <v>土</v>
      </c>
      <c r="BD192" s="46" t="str">
        <f>TEXT(WEEKDAY(+BD191),"aaa")</f>
        <v>日</v>
      </c>
      <c r="BE192" s="46" t="str">
        <f t="shared" ref="BE192:CD192" si="333">TEXT(WEEKDAY(+BE191),"aaa")</f>
        <v>月</v>
      </c>
      <c r="BF192" s="47" t="str">
        <f t="shared" si="333"/>
        <v>火</v>
      </c>
      <c r="BG192" s="47" t="str">
        <f t="shared" si="333"/>
        <v>水</v>
      </c>
      <c r="BH192" s="47" t="str">
        <f t="shared" si="333"/>
        <v>木</v>
      </c>
      <c r="BI192" s="47" t="str">
        <f t="shared" si="333"/>
        <v>金</v>
      </c>
      <c r="BJ192" s="47" t="str">
        <f t="shared" si="333"/>
        <v>土</v>
      </c>
      <c r="BK192" s="47" t="str">
        <f t="shared" si="333"/>
        <v>日</v>
      </c>
      <c r="BL192" s="47" t="str">
        <f t="shared" si="333"/>
        <v>月</v>
      </c>
      <c r="BM192" s="47" t="str">
        <f t="shared" si="333"/>
        <v>火</v>
      </c>
      <c r="BN192" s="47" t="str">
        <f t="shared" si="333"/>
        <v>水</v>
      </c>
      <c r="BO192" s="47" t="str">
        <f t="shared" si="333"/>
        <v>木</v>
      </c>
      <c r="BP192" s="47" t="str">
        <f t="shared" si="333"/>
        <v>金</v>
      </c>
      <c r="BQ192" s="47" t="str">
        <f t="shared" si="333"/>
        <v>土</v>
      </c>
      <c r="BR192" s="47" t="str">
        <f t="shared" si="333"/>
        <v>日</v>
      </c>
      <c r="BS192" s="47" t="str">
        <f t="shared" si="333"/>
        <v>月</v>
      </c>
      <c r="BT192" s="47" t="str">
        <f t="shared" si="333"/>
        <v>火</v>
      </c>
      <c r="BU192" s="47" t="str">
        <f t="shared" si="333"/>
        <v>水</v>
      </c>
      <c r="BV192" s="47" t="str">
        <f t="shared" si="333"/>
        <v>木</v>
      </c>
      <c r="BW192" s="47" t="str">
        <f t="shared" si="333"/>
        <v>金</v>
      </c>
      <c r="BX192" s="47" t="str">
        <f t="shared" si="333"/>
        <v>土</v>
      </c>
      <c r="BY192" s="47" t="str">
        <f t="shared" si="333"/>
        <v>日</v>
      </c>
      <c r="BZ192" s="47" t="str">
        <f t="shared" si="333"/>
        <v>月</v>
      </c>
      <c r="CA192" s="47" t="str">
        <f t="shared" si="333"/>
        <v>火</v>
      </c>
      <c r="CB192" s="47" t="str">
        <f t="shared" si="333"/>
        <v>水</v>
      </c>
      <c r="CC192" s="47" t="str">
        <f t="shared" si="333"/>
        <v>木</v>
      </c>
      <c r="CD192" s="85" t="str">
        <f t="shared" si="333"/>
        <v>金</v>
      </c>
      <c r="CE192" s="49" t="str">
        <f>IF(CE191="／","／",TEXT(WEEKDAY(+CE191),"aaa"))</f>
        <v>土</v>
      </c>
      <c r="CF192" s="49" t="str">
        <f t="shared" ref="CF192:CN192" si="334">IF(CF191="／","／",TEXT(WEEKDAY(+CF191),"aaa"))</f>
        <v>日</v>
      </c>
      <c r="CG192" s="49" t="str">
        <f t="shared" si="334"/>
        <v>月</v>
      </c>
      <c r="CH192" s="49" t="str">
        <f t="shared" si="334"/>
        <v>火</v>
      </c>
      <c r="CI192" s="49" t="str">
        <f t="shared" si="334"/>
        <v>水</v>
      </c>
      <c r="CJ192" s="49" t="str">
        <f t="shared" si="334"/>
        <v>木</v>
      </c>
      <c r="CK192" s="49" t="str">
        <f t="shared" si="334"/>
        <v>金</v>
      </c>
      <c r="CL192" s="49" t="str">
        <f t="shared" si="334"/>
        <v>土</v>
      </c>
      <c r="CM192" s="49" t="str">
        <f t="shared" si="334"/>
        <v>日</v>
      </c>
      <c r="CN192" s="49" t="str">
        <f t="shared" si="334"/>
        <v>月</v>
      </c>
      <c r="CO192" s="151"/>
      <c r="CP192" s="154"/>
      <c r="CR192" s="144"/>
      <c r="CS192" s="37" t="s">
        <v>21</v>
      </c>
      <c r="CT192" s="50">
        <f>IFERROR(+CT191/CT190,"")</f>
        <v>0</v>
      </c>
      <c r="CU192" s="51" t="str">
        <f>IF(CT192="","",IF(CT192&gt;=0.285,"4週8休以上",IF(CT192&gt;=0.25,"4週7休以上4週8休未満",IF(CT192&gt;=0.214,"4週6休以上4週7休未満",IF(0.214&gt;CT192,"4週6休未満")))))</f>
        <v>4週6休未満</v>
      </c>
      <c r="CV192" s="34" t="str">
        <f t="shared" si="327"/>
        <v>対象期間</v>
      </c>
      <c r="CX192" s="39" t="s">
        <v>20</v>
      </c>
      <c r="CY192" s="46" t="str">
        <f>TEXT(WEEKDAY(+CY191),"aaa")</f>
        <v>土</v>
      </c>
      <c r="CZ192" s="46" t="str">
        <f>TEXT(WEEKDAY(+CZ191),"aaa")</f>
        <v>日</v>
      </c>
      <c r="DA192" s="46" t="str">
        <f t="shared" ref="DA192:DZ192" si="335">TEXT(WEEKDAY(+DA191),"aaa")</f>
        <v>月</v>
      </c>
      <c r="DB192" s="47" t="str">
        <f t="shared" si="335"/>
        <v>火</v>
      </c>
      <c r="DC192" s="47" t="str">
        <f t="shared" si="335"/>
        <v>水</v>
      </c>
      <c r="DD192" s="47" t="str">
        <f t="shared" si="335"/>
        <v>木</v>
      </c>
      <c r="DE192" s="47" t="str">
        <f t="shared" si="335"/>
        <v>金</v>
      </c>
      <c r="DF192" s="47" t="str">
        <f t="shared" si="335"/>
        <v>土</v>
      </c>
      <c r="DG192" s="47" t="str">
        <f t="shared" si="335"/>
        <v>日</v>
      </c>
      <c r="DH192" s="47" t="str">
        <f t="shared" si="335"/>
        <v>月</v>
      </c>
      <c r="DI192" s="47" t="str">
        <f t="shared" si="335"/>
        <v>火</v>
      </c>
      <c r="DJ192" s="47" t="str">
        <f t="shared" si="335"/>
        <v>水</v>
      </c>
      <c r="DK192" s="47" t="str">
        <f t="shared" si="335"/>
        <v>木</v>
      </c>
      <c r="DL192" s="47" t="str">
        <f t="shared" si="335"/>
        <v>金</v>
      </c>
      <c r="DM192" s="47" t="str">
        <f t="shared" si="335"/>
        <v>土</v>
      </c>
      <c r="DN192" s="47" t="str">
        <f t="shared" si="335"/>
        <v>日</v>
      </c>
      <c r="DO192" s="47" t="str">
        <f t="shared" si="335"/>
        <v>月</v>
      </c>
      <c r="DP192" s="47" t="str">
        <f t="shared" si="335"/>
        <v>火</v>
      </c>
      <c r="DQ192" s="47" t="str">
        <f t="shared" si="335"/>
        <v>水</v>
      </c>
      <c r="DR192" s="47" t="str">
        <f t="shared" si="335"/>
        <v>木</v>
      </c>
      <c r="DS192" s="47" t="str">
        <f t="shared" si="335"/>
        <v>金</v>
      </c>
      <c r="DT192" s="47" t="str">
        <f t="shared" si="335"/>
        <v>土</v>
      </c>
      <c r="DU192" s="47" t="str">
        <f t="shared" si="335"/>
        <v>日</v>
      </c>
      <c r="DV192" s="47" t="str">
        <f t="shared" si="335"/>
        <v>月</v>
      </c>
      <c r="DW192" s="47" t="str">
        <f t="shared" si="335"/>
        <v>火</v>
      </c>
      <c r="DX192" s="47" t="str">
        <f t="shared" si="335"/>
        <v>水</v>
      </c>
      <c r="DY192" s="47" t="str">
        <f t="shared" si="335"/>
        <v>木</v>
      </c>
      <c r="DZ192" s="85" t="str">
        <f t="shared" si="335"/>
        <v>金</v>
      </c>
      <c r="EA192" s="49" t="str">
        <f>IF(EA191="／","／",TEXT(WEEKDAY(+EA191),"aaa"))</f>
        <v>土</v>
      </c>
      <c r="EB192" s="49" t="str">
        <f t="shared" ref="EB192:EJ192" si="336">IF(EB191="／","／",TEXT(WEEKDAY(+EB191),"aaa"))</f>
        <v>日</v>
      </c>
      <c r="EC192" s="49" t="str">
        <f t="shared" si="336"/>
        <v>月</v>
      </c>
      <c r="ED192" s="49" t="str">
        <f t="shared" si="336"/>
        <v>火</v>
      </c>
      <c r="EE192" s="49" t="str">
        <f t="shared" si="336"/>
        <v>水</v>
      </c>
      <c r="EF192" s="49" t="str">
        <f t="shared" si="336"/>
        <v>木</v>
      </c>
      <c r="EG192" s="49" t="str">
        <f t="shared" si="336"/>
        <v>金</v>
      </c>
      <c r="EH192" s="49" t="str">
        <f t="shared" si="336"/>
        <v>土</v>
      </c>
      <c r="EI192" s="49" t="str">
        <f t="shared" si="336"/>
        <v>日</v>
      </c>
      <c r="EJ192" s="49" t="str">
        <f t="shared" si="336"/>
        <v>月</v>
      </c>
      <c r="EK192" s="151"/>
      <c r="EL192" s="154"/>
      <c r="EN192" s="144"/>
      <c r="EO192" s="37" t="s">
        <v>21</v>
      </c>
      <c r="EP192" s="50">
        <f>IFERROR(+EP191/EP190,"")</f>
        <v>0</v>
      </c>
      <c r="EQ192" s="51" t="str">
        <f>IF(EP192="","",IF(EP192&gt;=0.285,"4週8休以上",IF(EP192&gt;=0.25,"4週7休以上4週8休未満",IF(EP192&gt;=0.214,"4週6休以上4週7休未満",IF(0.214&gt;EP192,"4週6休未満")))))</f>
        <v>4週6休未満</v>
      </c>
      <c r="ER192" s="1"/>
      <c r="ES192" s="1"/>
      <c r="ET192" s="1"/>
      <c r="EU192" s="1"/>
      <c r="EV192" s="1"/>
      <c r="EW192" s="1"/>
    </row>
    <row r="193" spans="1:153" s="53" customFormat="1" ht="60" customHeight="1">
      <c r="A193" s="34" t="str">
        <f t="shared" si="326"/>
        <v>対象期間</v>
      </c>
      <c r="C193" s="54" t="s">
        <v>22</v>
      </c>
      <c r="D193" s="56"/>
      <c r="E193" s="56"/>
      <c r="F193" s="56"/>
      <c r="G193" s="56"/>
      <c r="H193" s="56"/>
      <c r="I193" s="56"/>
      <c r="J193" s="56"/>
      <c r="K193" s="56"/>
      <c r="L193" s="57"/>
      <c r="M193" s="56"/>
      <c r="N193" s="56"/>
      <c r="O193" s="58"/>
      <c r="P193" s="56"/>
      <c r="Q193" s="56"/>
      <c r="R193" s="56"/>
      <c r="S193" s="56"/>
      <c r="T193" s="56"/>
      <c r="U193" s="56"/>
      <c r="V193" s="56"/>
      <c r="W193" s="56"/>
      <c r="X193" s="56"/>
      <c r="Y193" s="56"/>
      <c r="Z193" s="56"/>
      <c r="AA193" s="56"/>
      <c r="AB193" s="56"/>
      <c r="AC193" s="56"/>
      <c r="AD193" s="58"/>
      <c r="AE193" s="86"/>
      <c r="AF193" s="60"/>
      <c r="AG193" s="60"/>
      <c r="AH193" s="59"/>
      <c r="AI193" s="60"/>
      <c r="AJ193" s="60"/>
      <c r="AK193" s="60"/>
      <c r="AL193" s="60"/>
      <c r="AM193" s="60"/>
      <c r="AN193" s="60"/>
      <c r="AO193" s="60"/>
      <c r="AP193" s="152"/>
      <c r="AQ193" s="155"/>
      <c r="AS193" s="141" t="s">
        <v>23</v>
      </c>
      <c r="AT193" s="87" t="s">
        <v>17</v>
      </c>
      <c r="AU193" s="62">
        <f>IF(IF(MONTH([1]入力表!$E$6)=12,YEAR([1]入力表!$E$6)+1&amp;"01",YEAR([1]入力表!$E$6)&amp;TEXT(MONTH([1]入力表!$E$6)+1,"00"))&gt;YEAR($D190)&amp;TEXT(MONTH($D190),"00"),COUNTIF(D195:AH195,"")+COUNTIF(D195:AH195,"●"),"")</f>
        <v>31</v>
      </c>
      <c r="AV193" s="63"/>
      <c r="AX193" s="64"/>
      <c r="AY193" s="64"/>
      <c r="AZ193" s="64"/>
      <c r="BB193" s="54" t="s">
        <v>22</v>
      </c>
      <c r="BC193" s="56"/>
      <c r="BD193" s="56"/>
      <c r="BE193" s="56"/>
      <c r="BF193" s="56"/>
      <c r="BG193" s="56"/>
      <c r="BH193" s="56"/>
      <c r="BI193" s="56"/>
      <c r="BJ193" s="56"/>
      <c r="BK193" s="57"/>
      <c r="BL193" s="56"/>
      <c r="BM193" s="56"/>
      <c r="BN193" s="58"/>
      <c r="BO193" s="56"/>
      <c r="BP193" s="56"/>
      <c r="BQ193" s="56"/>
      <c r="BR193" s="56"/>
      <c r="BS193" s="56"/>
      <c r="BT193" s="56"/>
      <c r="BU193" s="56"/>
      <c r="BV193" s="56"/>
      <c r="BW193" s="56"/>
      <c r="BX193" s="56"/>
      <c r="BY193" s="56"/>
      <c r="BZ193" s="56"/>
      <c r="CA193" s="56"/>
      <c r="CB193" s="56"/>
      <c r="CC193" s="58"/>
      <c r="CD193" s="86"/>
      <c r="CE193" s="60"/>
      <c r="CF193" s="60"/>
      <c r="CG193" s="59"/>
      <c r="CH193" s="60"/>
      <c r="CI193" s="60"/>
      <c r="CJ193" s="60"/>
      <c r="CK193" s="60"/>
      <c r="CL193" s="60"/>
      <c r="CM193" s="60"/>
      <c r="CN193" s="60"/>
      <c r="CO193" s="152"/>
      <c r="CP193" s="155"/>
      <c r="CR193" s="141" t="s">
        <v>23</v>
      </c>
      <c r="CS193" s="87" t="s">
        <v>17</v>
      </c>
      <c r="CT193" s="62">
        <f>IF(IF(MONTH([1]入力表!$E$6)=12,YEAR([1]入力表!$E$6)+1&amp;"01",YEAR([1]入力表!$E$6)&amp;TEXT(MONTH([1]入力表!$E$6)+1,"00"))&gt;YEAR($D190)&amp;TEXT(MONTH($D190),"00"),COUNTIF(BC195:CG195,"")+COUNTIF(BC195:CG195,"●"),"")</f>
        <v>31</v>
      </c>
      <c r="CU193" s="63"/>
      <c r="CV193" s="34" t="str">
        <f t="shared" si="327"/>
        <v>対象期間</v>
      </c>
      <c r="CX193" s="54" t="s">
        <v>22</v>
      </c>
      <c r="CY193" s="56"/>
      <c r="CZ193" s="56"/>
      <c r="DA193" s="56"/>
      <c r="DB193" s="56"/>
      <c r="DC193" s="56"/>
      <c r="DD193" s="56"/>
      <c r="DE193" s="56"/>
      <c r="DF193" s="56"/>
      <c r="DG193" s="57"/>
      <c r="DH193" s="56"/>
      <c r="DI193" s="56"/>
      <c r="DJ193" s="58"/>
      <c r="DK193" s="56"/>
      <c r="DL193" s="56"/>
      <c r="DM193" s="56"/>
      <c r="DN193" s="56"/>
      <c r="DO193" s="56"/>
      <c r="DP193" s="56"/>
      <c r="DQ193" s="56"/>
      <c r="DR193" s="56"/>
      <c r="DS193" s="56"/>
      <c r="DT193" s="56"/>
      <c r="DU193" s="56"/>
      <c r="DV193" s="56"/>
      <c r="DW193" s="56"/>
      <c r="DX193" s="56"/>
      <c r="DY193" s="58"/>
      <c r="DZ193" s="86"/>
      <c r="EA193" s="60"/>
      <c r="EB193" s="60"/>
      <c r="EC193" s="59"/>
      <c r="ED193" s="60"/>
      <c r="EE193" s="60"/>
      <c r="EF193" s="60"/>
      <c r="EG193" s="60"/>
      <c r="EH193" s="60"/>
      <c r="EI193" s="60"/>
      <c r="EJ193" s="60"/>
      <c r="EK193" s="152"/>
      <c r="EL193" s="155"/>
      <c r="EN193" s="141" t="s">
        <v>23</v>
      </c>
      <c r="EO193" s="87" t="s">
        <v>17</v>
      </c>
      <c r="EP193" s="62">
        <f>IF(IF(MONTH([1]入力表!$E$6)=12,YEAR([1]入力表!$E$6)+1&amp;"01",YEAR([1]入力表!$E$6)&amp;TEXT(MONTH([1]入力表!$E$6)+1,"00"))&gt;YEAR($D190)&amp;TEXT(MONTH($D190),"00"),COUNTIF(CY195:EC195,"")+COUNTIF(CY195:EC195,"●"),"")</f>
        <v>31</v>
      </c>
      <c r="EQ193" s="63"/>
      <c r="ER193" s="64"/>
      <c r="ES193" s="64"/>
      <c r="ET193" s="64"/>
      <c r="EU193" s="64"/>
      <c r="EV193" s="64"/>
      <c r="EW193" s="64"/>
    </row>
    <row r="194" spans="1:153" s="28" customFormat="1" ht="19.5" thickBot="1">
      <c r="A194" s="34" t="str">
        <f t="shared" si="326"/>
        <v>対象期間</v>
      </c>
      <c r="C194" s="39" t="s">
        <v>16</v>
      </c>
      <c r="D194" s="47"/>
      <c r="E194" s="47"/>
      <c r="F194" s="47"/>
      <c r="G194" s="47"/>
      <c r="H194" s="47"/>
      <c r="I194" s="47"/>
      <c r="J194" s="47"/>
      <c r="K194" s="47"/>
      <c r="L194" s="47"/>
      <c r="M194" s="47"/>
      <c r="N194" s="47"/>
      <c r="O194" s="47"/>
      <c r="P194" s="47"/>
      <c r="Q194" s="47"/>
      <c r="R194" s="47"/>
      <c r="S194" s="47"/>
      <c r="T194" s="47"/>
      <c r="U194" s="47"/>
      <c r="V194" s="47"/>
      <c r="W194" s="47"/>
      <c r="X194" s="47"/>
      <c r="Y194" s="47"/>
      <c r="Z194" s="47"/>
      <c r="AA194" s="47"/>
      <c r="AB194" s="47"/>
      <c r="AC194" s="47"/>
      <c r="AD194" s="47"/>
      <c r="AE194" s="85"/>
      <c r="AF194" s="49"/>
      <c r="AG194" s="49"/>
      <c r="AH194" s="48"/>
      <c r="AI194" s="49"/>
      <c r="AJ194" s="49"/>
      <c r="AK194" s="49"/>
      <c r="AL194" s="49"/>
      <c r="AM194" s="49"/>
      <c r="AN194" s="49"/>
      <c r="AO194" s="49"/>
      <c r="AP194" s="69">
        <f>COUNTIF(D194:AE194,"○")</f>
        <v>0</v>
      </c>
      <c r="AQ194" s="66">
        <f>+AP194+AQ186</f>
        <v>0</v>
      </c>
      <c r="AS194" s="142"/>
      <c r="AT194" s="37" t="s">
        <v>19</v>
      </c>
      <c r="AU194" s="43">
        <f>IF(IF(MONTH([1]入力表!$E$6)=12,YEAR([1]入力表!$E$6)+1&amp;"01",YEAR([1]入力表!$E$6)&amp;TEXT(MONTH([1]入力表!$E$6)+1,"00"))&gt;YEAR($D190)&amp;TEXT(MONTH($D190),"00"),COUNTIF(D195:AH195,"●"),"")</f>
        <v>0</v>
      </c>
      <c r="AX194" s="68"/>
      <c r="AY194" s="68"/>
      <c r="AZ194" s="68"/>
      <c r="BB194" s="39" t="s">
        <v>16</v>
      </c>
      <c r="BC194" s="47"/>
      <c r="BD194" s="47"/>
      <c r="BE194" s="47"/>
      <c r="BF194" s="47"/>
      <c r="BG194" s="47"/>
      <c r="BH194" s="47"/>
      <c r="BI194" s="47"/>
      <c r="BJ194" s="47"/>
      <c r="BK194" s="47"/>
      <c r="BL194" s="47"/>
      <c r="BM194" s="47"/>
      <c r="BN194" s="47"/>
      <c r="BO194" s="47"/>
      <c r="BP194" s="47"/>
      <c r="BQ194" s="47"/>
      <c r="BR194" s="47"/>
      <c r="BS194" s="47"/>
      <c r="BT194" s="47"/>
      <c r="BU194" s="47"/>
      <c r="BV194" s="47"/>
      <c r="BW194" s="47"/>
      <c r="BX194" s="47"/>
      <c r="BY194" s="47"/>
      <c r="BZ194" s="47"/>
      <c r="CA194" s="47"/>
      <c r="CB194" s="47"/>
      <c r="CC194" s="47"/>
      <c r="CD194" s="85"/>
      <c r="CE194" s="49"/>
      <c r="CF194" s="49"/>
      <c r="CG194" s="48"/>
      <c r="CH194" s="49"/>
      <c r="CI194" s="49"/>
      <c r="CJ194" s="49"/>
      <c r="CK194" s="49"/>
      <c r="CL194" s="49"/>
      <c r="CM194" s="49"/>
      <c r="CN194" s="49"/>
      <c r="CO194" s="69">
        <f>COUNTIF(BC194:CD194,"○")</f>
        <v>0</v>
      </c>
      <c r="CP194" s="66">
        <f>+CO194+CP186</f>
        <v>0</v>
      </c>
      <c r="CR194" s="142"/>
      <c r="CS194" s="37" t="s">
        <v>19</v>
      </c>
      <c r="CT194" s="43">
        <f>IF(IF(MONTH([1]入力表!$E$6)=12,YEAR([1]入力表!$E$6)+1&amp;"01",YEAR([1]入力表!$E$6)&amp;TEXT(MONTH([1]入力表!$E$6)+1,"00"))&gt;YEAR($D190)&amp;TEXT(MONTH($D190),"00"),COUNTIF(BC195:CG195,"●"),"")</f>
        <v>0</v>
      </c>
      <c r="CV194" s="34" t="str">
        <f t="shared" si="327"/>
        <v>対象期間</v>
      </c>
      <c r="CX194" s="39" t="s">
        <v>16</v>
      </c>
      <c r="CY194" s="47"/>
      <c r="CZ194" s="47"/>
      <c r="DA194" s="47"/>
      <c r="DB194" s="47"/>
      <c r="DC194" s="47"/>
      <c r="DD194" s="47"/>
      <c r="DE194" s="47"/>
      <c r="DF194" s="47"/>
      <c r="DG194" s="47"/>
      <c r="DH194" s="47"/>
      <c r="DI194" s="47"/>
      <c r="DJ194" s="47"/>
      <c r="DK194" s="47"/>
      <c r="DL194" s="47"/>
      <c r="DM194" s="47"/>
      <c r="DN194" s="47"/>
      <c r="DO194" s="47"/>
      <c r="DP194" s="47"/>
      <c r="DQ194" s="47"/>
      <c r="DR194" s="47"/>
      <c r="DS194" s="47"/>
      <c r="DT194" s="47"/>
      <c r="DU194" s="47"/>
      <c r="DV194" s="47"/>
      <c r="DW194" s="47"/>
      <c r="DX194" s="47"/>
      <c r="DY194" s="47"/>
      <c r="DZ194" s="85"/>
      <c r="EA194" s="49"/>
      <c r="EB194" s="49"/>
      <c r="EC194" s="48"/>
      <c r="ED194" s="49"/>
      <c r="EE194" s="49"/>
      <c r="EF194" s="49"/>
      <c r="EG194" s="49"/>
      <c r="EH194" s="49"/>
      <c r="EI194" s="49"/>
      <c r="EJ194" s="49"/>
      <c r="EK194" s="69">
        <f>COUNTIF(CY194:DZ194,"○")</f>
        <v>0</v>
      </c>
      <c r="EL194" s="66">
        <f>+EK194+EL186</f>
        <v>0</v>
      </c>
      <c r="EN194" s="142"/>
      <c r="EO194" s="37" t="s">
        <v>19</v>
      </c>
      <c r="EP194" s="43">
        <f>IF(IF(MONTH([1]入力表!$E$6)=12,YEAR([1]入力表!$E$6)+1&amp;"01",YEAR([1]入力表!$E$6)&amp;TEXT(MONTH([1]入力表!$E$6)+1,"00"))&gt;YEAR($D190)&amp;TEXT(MONTH($D190),"00"),COUNTIF(CY195:EC195,"●"),"")</f>
        <v>0</v>
      </c>
      <c r="ER194" s="68"/>
      <c r="ES194" s="68"/>
      <c r="ET194" s="68"/>
      <c r="EU194" s="68"/>
      <c r="EV194" s="68"/>
      <c r="EW194" s="68"/>
    </row>
    <row r="195" spans="1:153" s="28" customFormat="1" ht="19.5" thickBot="1">
      <c r="A195" s="34" t="str">
        <f t="shared" si="326"/>
        <v>対象期間</v>
      </c>
      <c r="C195" s="70" t="s">
        <v>23</v>
      </c>
      <c r="D195" s="71"/>
      <c r="E195" s="71"/>
      <c r="F195" s="71"/>
      <c r="G195" s="71"/>
      <c r="H195" s="71"/>
      <c r="I195" s="71"/>
      <c r="J195" s="71"/>
      <c r="K195" s="71"/>
      <c r="L195" s="71"/>
      <c r="M195" s="71"/>
      <c r="N195" s="71"/>
      <c r="O195" s="71"/>
      <c r="P195" s="71"/>
      <c r="Q195" s="71"/>
      <c r="R195" s="71"/>
      <c r="S195" s="71"/>
      <c r="T195" s="71"/>
      <c r="U195" s="71"/>
      <c r="V195" s="71"/>
      <c r="W195" s="71"/>
      <c r="X195" s="71"/>
      <c r="Y195" s="71"/>
      <c r="Z195" s="71"/>
      <c r="AA195" s="71"/>
      <c r="AB195" s="71"/>
      <c r="AC195" s="71"/>
      <c r="AD195" s="71"/>
      <c r="AE195" s="93"/>
      <c r="AF195" s="73"/>
      <c r="AG195" s="73"/>
      <c r="AH195" s="72"/>
      <c r="AI195" s="73"/>
      <c r="AJ195" s="73"/>
      <c r="AK195" s="73"/>
      <c r="AL195" s="73"/>
      <c r="AM195" s="73"/>
      <c r="AN195" s="73"/>
      <c r="AO195" s="73"/>
      <c r="AP195" s="76">
        <f>COUNTIF(D195:AE195,"●")</f>
        <v>0</v>
      </c>
      <c r="AQ195" s="75">
        <f>+AP195+AQ187</f>
        <v>0</v>
      </c>
      <c r="AS195" s="142"/>
      <c r="AT195" s="37" t="s">
        <v>21</v>
      </c>
      <c r="AU195" s="50">
        <f>IFERROR(+AU194/AU193,"")</f>
        <v>0</v>
      </c>
      <c r="AV195" s="51" t="str">
        <f>IF(AU195="","",IF(AU195&gt;=0.285,"4週8休以上",IF(AU195&gt;=0.25,"4週7休以上4週8休未満",IF(AU195&gt;=0.214,"4週6休以上4週7休未満",IF(0.214&gt;AU195,"4週6休未満")))))</f>
        <v>4週6休未満</v>
      </c>
      <c r="AX195" s="68"/>
      <c r="AY195" s="68"/>
      <c r="AZ195" s="68"/>
      <c r="BB195" s="70" t="s">
        <v>23</v>
      </c>
      <c r="BC195" s="71"/>
      <c r="BD195" s="71"/>
      <c r="BE195" s="71"/>
      <c r="BF195" s="71"/>
      <c r="BG195" s="71"/>
      <c r="BH195" s="71"/>
      <c r="BI195" s="71"/>
      <c r="BJ195" s="71"/>
      <c r="BK195" s="71"/>
      <c r="BL195" s="71"/>
      <c r="BM195" s="71"/>
      <c r="BN195" s="71"/>
      <c r="BO195" s="71"/>
      <c r="BP195" s="71"/>
      <c r="BQ195" s="71"/>
      <c r="BR195" s="71"/>
      <c r="BS195" s="71"/>
      <c r="BT195" s="71"/>
      <c r="BU195" s="71"/>
      <c r="BV195" s="71"/>
      <c r="BW195" s="71"/>
      <c r="BX195" s="71"/>
      <c r="BY195" s="71"/>
      <c r="BZ195" s="71"/>
      <c r="CA195" s="71"/>
      <c r="CB195" s="71"/>
      <c r="CC195" s="71"/>
      <c r="CD195" s="93"/>
      <c r="CE195" s="73"/>
      <c r="CF195" s="73"/>
      <c r="CG195" s="72"/>
      <c r="CH195" s="73"/>
      <c r="CI195" s="73"/>
      <c r="CJ195" s="73"/>
      <c r="CK195" s="73"/>
      <c r="CL195" s="73"/>
      <c r="CM195" s="73"/>
      <c r="CN195" s="73"/>
      <c r="CO195" s="76">
        <f>COUNTIF(BC195:CD195,"●")</f>
        <v>0</v>
      </c>
      <c r="CP195" s="75">
        <f>+CO195+CP187</f>
        <v>0</v>
      </c>
      <c r="CR195" s="142"/>
      <c r="CS195" s="37" t="s">
        <v>21</v>
      </c>
      <c r="CT195" s="50">
        <f>IFERROR(+CT194/CT193,"")</f>
        <v>0</v>
      </c>
      <c r="CU195" s="51" t="str">
        <f>IF(CT195="","",IF(CT195&gt;=0.285,"4週8休以上",IF(CT195&gt;=0.25,"4週7休以上4週8休未満",IF(CT195&gt;=0.214,"4週6休以上4週7休未満",IF(0.214&gt;CT195,"4週6休未満")))))</f>
        <v>4週6休未満</v>
      </c>
      <c r="CV195" s="34" t="str">
        <f t="shared" si="327"/>
        <v>対象期間</v>
      </c>
      <c r="CX195" s="70" t="s">
        <v>23</v>
      </c>
      <c r="CY195" s="71"/>
      <c r="CZ195" s="71"/>
      <c r="DA195" s="71"/>
      <c r="DB195" s="71"/>
      <c r="DC195" s="71"/>
      <c r="DD195" s="71"/>
      <c r="DE195" s="71"/>
      <c r="DF195" s="71"/>
      <c r="DG195" s="71"/>
      <c r="DH195" s="71"/>
      <c r="DI195" s="71"/>
      <c r="DJ195" s="71"/>
      <c r="DK195" s="71"/>
      <c r="DL195" s="71"/>
      <c r="DM195" s="71"/>
      <c r="DN195" s="71"/>
      <c r="DO195" s="71"/>
      <c r="DP195" s="71"/>
      <c r="DQ195" s="71"/>
      <c r="DR195" s="71"/>
      <c r="DS195" s="71"/>
      <c r="DT195" s="71"/>
      <c r="DU195" s="71"/>
      <c r="DV195" s="71"/>
      <c r="DW195" s="71"/>
      <c r="DX195" s="71"/>
      <c r="DY195" s="71"/>
      <c r="DZ195" s="93"/>
      <c r="EA195" s="73"/>
      <c r="EB195" s="73"/>
      <c r="EC195" s="72"/>
      <c r="ED195" s="73"/>
      <c r="EE195" s="73"/>
      <c r="EF195" s="73"/>
      <c r="EG195" s="73"/>
      <c r="EH195" s="73"/>
      <c r="EI195" s="73"/>
      <c r="EJ195" s="73"/>
      <c r="EK195" s="76">
        <f>COUNTIF(CY195:DZ195,"●")</f>
        <v>0</v>
      </c>
      <c r="EL195" s="75">
        <f>+EK195+EL187</f>
        <v>0</v>
      </c>
      <c r="EN195" s="142"/>
      <c r="EO195" s="37" t="s">
        <v>21</v>
      </c>
      <c r="EP195" s="50">
        <f>IFERROR(+EP194/EP193,"")</f>
        <v>0</v>
      </c>
      <c r="EQ195" s="51" t="str">
        <f>IF(EP195="","",IF(EP195&gt;=0.285,"4週8休以上",IF(EP195&gt;=0.25,"4週7休以上4週8休未満",IF(EP195&gt;=0.214,"4週6休以上4週7休未満",IF(0.214&gt;EP195,"4週6休未満")))))</f>
        <v>4週6休未満</v>
      </c>
      <c r="ER195" s="68"/>
      <c r="ES195" s="68"/>
      <c r="ET195" s="68"/>
      <c r="EU195" s="68"/>
      <c r="EV195" s="68"/>
      <c r="EW195" s="68"/>
    </row>
    <row r="196" spans="1:153" s="28" customFormat="1" ht="19.5" thickBot="1">
      <c r="A196" s="34"/>
      <c r="C196" s="77" t="s">
        <v>25</v>
      </c>
      <c r="D196" s="137"/>
      <c r="E196" s="139"/>
      <c r="F196" s="137" t="str">
        <f>IF(COUNTIF(F195:L195,"")&gt;=7,"",IF(COUNTIF(F195:L195,"●")&gt;=2,"OK","OUT"))</f>
        <v/>
      </c>
      <c r="G196" s="138"/>
      <c r="H196" s="138"/>
      <c r="I196" s="138"/>
      <c r="J196" s="138"/>
      <c r="K196" s="138"/>
      <c r="L196" s="139"/>
      <c r="M196" s="137" t="str">
        <f>IF(COUNTIF(M195:S195,"")&gt;=7,"",IF(COUNTIF(M195:S195,"●")&gt;=2,"OK","OUT"))</f>
        <v/>
      </c>
      <c r="N196" s="138"/>
      <c r="O196" s="138"/>
      <c r="P196" s="138"/>
      <c r="Q196" s="138"/>
      <c r="R196" s="138"/>
      <c r="S196" s="139"/>
      <c r="T196" s="137" t="str">
        <f>IF(COUNTIF(T195:Z195,"")&gt;=7,"",IF(COUNTIF(T195:Z195,"●")&gt;=2,"OK","OUT"))</f>
        <v/>
      </c>
      <c r="U196" s="138"/>
      <c r="V196" s="138"/>
      <c r="W196" s="138"/>
      <c r="X196" s="138"/>
      <c r="Y196" s="138"/>
      <c r="Z196" s="139"/>
      <c r="AA196" s="137" t="str">
        <f>IF(COUNTIF(AA195:AG195,"")&gt;=7,"",IF(COUNTIF(AA195:AG195,"●")&gt;=2,"OK","OUT"))</f>
        <v/>
      </c>
      <c r="AB196" s="138"/>
      <c r="AC196" s="138"/>
      <c r="AD196" s="138"/>
      <c r="AE196" s="138"/>
      <c r="AF196" s="138"/>
      <c r="AG196" s="139"/>
      <c r="AH196" s="137" t="str">
        <f>IF(COUNTIF(AH195:AN195,"")&gt;=7,"",IF(COUNTIF(AH195:AN195,"●")&gt;=2,"OK","OUT"))</f>
        <v/>
      </c>
      <c r="AI196" s="138"/>
      <c r="AJ196" s="138"/>
      <c r="AK196" s="138"/>
      <c r="AL196" s="138"/>
      <c r="AM196" s="138"/>
      <c r="AN196" s="139"/>
      <c r="AO196" s="101"/>
      <c r="AP196" s="83"/>
      <c r="AQ196" s="79"/>
      <c r="AS196" s="143"/>
      <c r="AT196" s="80" t="s">
        <v>26</v>
      </c>
      <c r="AU196" s="81" t="str">
        <f>IF(COUNTIF(D196:AO196,"OUT")&gt;=1,"OUT","OK")</f>
        <v>OK</v>
      </c>
      <c r="AV196" s="82"/>
      <c r="AX196" s="68"/>
      <c r="AY196" s="68"/>
      <c r="AZ196" s="68"/>
      <c r="BB196" s="77" t="s">
        <v>25</v>
      </c>
      <c r="BC196" s="137"/>
      <c r="BD196" s="139"/>
      <c r="BE196" s="137" t="str">
        <f>IF(COUNTIF(BE195:BK195,"")&gt;=7,"",IF(COUNTIF(BE195:BK195,"●")&gt;=2,"OK","OUT"))</f>
        <v/>
      </c>
      <c r="BF196" s="138"/>
      <c r="BG196" s="138"/>
      <c r="BH196" s="138"/>
      <c r="BI196" s="138"/>
      <c r="BJ196" s="138"/>
      <c r="BK196" s="139"/>
      <c r="BL196" s="137" t="str">
        <f>IF(COUNTIF(BL195:BR195,"")&gt;=7,"",IF(COUNTIF(BL195:BR195,"●")&gt;=2,"OK","OUT"))</f>
        <v/>
      </c>
      <c r="BM196" s="138"/>
      <c r="BN196" s="138"/>
      <c r="BO196" s="138"/>
      <c r="BP196" s="138"/>
      <c r="BQ196" s="138"/>
      <c r="BR196" s="139"/>
      <c r="BS196" s="137" t="str">
        <f>IF(COUNTIF(BS195:BY195,"")&gt;=7,"",IF(COUNTIF(BS195:BY195,"●")&gt;=2,"OK","OUT"))</f>
        <v/>
      </c>
      <c r="BT196" s="138"/>
      <c r="BU196" s="138"/>
      <c r="BV196" s="138"/>
      <c r="BW196" s="138"/>
      <c r="BX196" s="138"/>
      <c r="BY196" s="139"/>
      <c r="BZ196" s="137" t="str">
        <f>IF(COUNTIF(BZ195:CF195,"")&gt;=7,"",IF(COUNTIF(BZ195:CF195,"●")&gt;=2,"OK","OUT"))</f>
        <v/>
      </c>
      <c r="CA196" s="138"/>
      <c r="CB196" s="138"/>
      <c r="CC196" s="138"/>
      <c r="CD196" s="138"/>
      <c r="CE196" s="138"/>
      <c r="CF196" s="139"/>
      <c r="CG196" s="137" t="str">
        <f>IF(COUNTIF(CG195:CM195,"")&gt;=7,"",IF(COUNTIF(CG195:CM195,"●")&gt;=2,"OK","OUT"))</f>
        <v/>
      </c>
      <c r="CH196" s="138"/>
      <c r="CI196" s="138"/>
      <c r="CJ196" s="138"/>
      <c r="CK196" s="138"/>
      <c r="CL196" s="138"/>
      <c r="CM196" s="139"/>
      <c r="CN196" s="101"/>
      <c r="CO196" s="83"/>
      <c r="CP196" s="79"/>
      <c r="CR196" s="143"/>
      <c r="CS196" s="80" t="s">
        <v>26</v>
      </c>
      <c r="CT196" s="81" t="str">
        <f>IF(COUNTIF(BC196:CN196,"OUT")&gt;=1,"OUT","OK")</f>
        <v>OK</v>
      </c>
      <c r="CU196" s="82"/>
      <c r="CV196" s="34"/>
      <c r="CX196" s="77" t="s">
        <v>25</v>
      </c>
      <c r="CY196" s="137"/>
      <c r="CZ196" s="139"/>
      <c r="DA196" s="137" t="str">
        <f>IF(COUNTIF(DA195:DG195,"")&gt;=7,"",IF(COUNTIF(DA195:DG195,"●")&gt;=2,"OK","OUT"))</f>
        <v/>
      </c>
      <c r="DB196" s="138"/>
      <c r="DC196" s="138"/>
      <c r="DD196" s="138"/>
      <c r="DE196" s="138"/>
      <c r="DF196" s="138"/>
      <c r="DG196" s="139"/>
      <c r="DH196" s="137" t="str">
        <f>IF(COUNTIF(DH195:DN195,"")&gt;=7,"",IF(COUNTIF(DH195:DN195,"●")&gt;=2,"OK","OUT"))</f>
        <v/>
      </c>
      <c r="DI196" s="138"/>
      <c r="DJ196" s="138"/>
      <c r="DK196" s="138"/>
      <c r="DL196" s="138"/>
      <c r="DM196" s="138"/>
      <c r="DN196" s="139"/>
      <c r="DO196" s="137" t="str">
        <f>IF(COUNTIF(DO195:DU195,"")&gt;=7,"",IF(COUNTIF(DO195:DU195,"●")&gt;=2,"OK","OUT"))</f>
        <v/>
      </c>
      <c r="DP196" s="138"/>
      <c r="DQ196" s="138"/>
      <c r="DR196" s="138"/>
      <c r="DS196" s="138"/>
      <c r="DT196" s="138"/>
      <c r="DU196" s="139"/>
      <c r="DV196" s="137" t="str">
        <f>IF(COUNTIF(DV195:EB195,"")&gt;=7,"",IF(COUNTIF(DV195:EB195,"●")&gt;=2,"OK","OUT"))</f>
        <v/>
      </c>
      <c r="DW196" s="138"/>
      <c r="DX196" s="138"/>
      <c r="DY196" s="138"/>
      <c r="DZ196" s="138"/>
      <c r="EA196" s="138"/>
      <c r="EB196" s="139"/>
      <c r="EC196" s="137" t="str">
        <f>IF(COUNTIF(EC195:EI195,"")&gt;=7,"",IF(COUNTIF(EC195:EI195,"●")&gt;=2,"OK","OUT"))</f>
        <v/>
      </c>
      <c r="ED196" s="138"/>
      <c r="EE196" s="138"/>
      <c r="EF196" s="138"/>
      <c r="EG196" s="138"/>
      <c r="EH196" s="138"/>
      <c r="EI196" s="139"/>
      <c r="EJ196" s="101"/>
      <c r="EK196" s="83"/>
      <c r="EL196" s="79"/>
      <c r="EN196" s="143"/>
      <c r="EO196" s="80" t="s">
        <v>26</v>
      </c>
      <c r="EP196" s="81" t="str">
        <f>IF(COUNTIF(CY196:EJ196,"OUT")&gt;=1,"OUT","OK")</f>
        <v>OK</v>
      </c>
      <c r="EQ196" s="82"/>
      <c r="ER196" s="68"/>
      <c r="ES196" s="68"/>
      <c r="ET196" s="68"/>
      <c r="EU196" s="68"/>
      <c r="EV196" s="68"/>
      <c r="EW196" s="68"/>
    </row>
    <row r="197" spans="1:153" ht="19.5" thickBot="1">
      <c r="A197" s="34" t="str">
        <f t="shared" si="326"/>
        <v>対象期間</v>
      </c>
      <c r="AX197" s="1"/>
      <c r="AY197" s="1"/>
      <c r="AZ197" s="1"/>
      <c r="CV197" s="34"/>
      <c r="ER197" s="1"/>
      <c r="ES197" s="1"/>
      <c r="ET197" s="1"/>
      <c r="EU197" s="1"/>
      <c r="EV197" s="1"/>
      <c r="EW197" s="1"/>
    </row>
    <row r="198" spans="1:153" ht="13.5" customHeight="1">
      <c r="A198" s="110" t="str">
        <f>IF($AU$198="","","対象期間")</f>
        <v>対象期間</v>
      </c>
      <c r="C198" s="36" t="s">
        <v>13</v>
      </c>
      <c r="D198" s="145">
        <f>D190+MONTH(1)</f>
        <v>3</v>
      </c>
      <c r="E198" s="146"/>
      <c r="F198" s="146"/>
      <c r="G198" s="146"/>
      <c r="H198" s="146"/>
      <c r="I198" s="146"/>
      <c r="J198" s="146"/>
      <c r="K198" s="146"/>
      <c r="L198" s="146"/>
      <c r="M198" s="146"/>
      <c r="N198" s="146"/>
      <c r="O198" s="146"/>
      <c r="P198" s="146"/>
      <c r="Q198" s="146"/>
      <c r="R198" s="146"/>
      <c r="S198" s="146"/>
      <c r="T198" s="146"/>
      <c r="U198" s="146"/>
      <c r="V198" s="146"/>
      <c r="W198" s="146"/>
      <c r="X198" s="146"/>
      <c r="Y198" s="146"/>
      <c r="Z198" s="146"/>
      <c r="AA198" s="146"/>
      <c r="AB198" s="146"/>
      <c r="AC198" s="146"/>
      <c r="AD198" s="146"/>
      <c r="AE198" s="146"/>
      <c r="AF198" s="146"/>
      <c r="AG198" s="146"/>
      <c r="AH198" s="146"/>
      <c r="AI198" s="147">
        <f>D198+1</f>
        <v>4</v>
      </c>
      <c r="AJ198" s="148"/>
      <c r="AK198" s="148"/>
      <c r="AL198" s="148"/>
      <c r="AM198" s="148"/>
      <c r="AN198" s="148"/>
      <c r="AO198" s="149"/>
      <c r="AP198" s="150" t="s">
        <v>14</v>
      </c>
      <c r="AQ198" s="153" t="s">
        <v>15</v>
      </c>
      <c r="AS198" s="144" t="s">
        <v>16</v>
      </c>
      <c r="AT198" s="37" t="s">
        <v>17</v>
      </c>
      <c r="AU198" s="38">
        <f>IF(IF(MONTH([1]入力表!$E$6)=12,YEAR([1]入力表!$E$6)+1&amp;"01",YEAR([1]入力表!$E$6)&amp;TEXT(MONTH([1]入力表!$E$6)+1,"00"))&gt;YEAR($D198)&amp;TEXT(MONTH($D198),"00"),COUNTIF(D202:AH202,"")+COUNTIF(D202:AH202,"○"),"")</f>
        <v>31</v>
      </c>
      <c r="AX198" s="1"/>
      <c r="AY198" s="1"/>
      <c r="AZ198" s="1"/>
      <c r="BB198" s="36" t="s">
        <v>13</v>
      </c>
      <c r="BC198" s="145">
        <f>BC190+MONTH(1)</f>
        <v>3</v>
      </c>
      <c r="BD198" s="146"/>
      <c r="BE198" s="146"/>
      <c r="BF198" s="146"/>
      <c r="BG198" s="146"/>
      <c r="BH198" s="146"/>
      <c r="BI198" s="146"/>
      <c r="BJ198" s="146"/>
      <c r="BK198" s="146"/>
      <c r="BL198" s="146"/>
      <c r="BM198" s="146"/>
      <c r="BN198" s="146"/>
      <c r="BO198" s="146"/>
      <c r="BP198" s="146"/>
      <c r="BQ198" s="146"/>
      <c r="BR198" s="146"/>
      <c r="BS198" s="146"/>
      <c r="BT198" s="146"/>
      <c r="BU198" s="146"/>
      <c r="BV198" s="146"/>
      <c r="BW198" s="146"/>
      <c r="BX198" s="146"/>
      <c r="BY198" s="146"/>
      <c r="BZ198" s="146"/>
      <c r="CA198" s="146"/>
      <c r="CB198" s="146"/>
      <c r="CC198" s="146"/>
      <c r="CD198" s="146"/>
      <c r="CE198" s="146"/>
      <c r="CF198" s="146"/>
      <c r="CG198" s="146"/>
      <c r="CH198" s="147">
        <f>BC198+1</f>
        <v>4</v>
      </c>
      <c r="CI198" s="148"/>
      <c r="CJ198" s="148"/>
      <c r="CK198" s="148"/>
      <c r="CL198" s="148"/>
      <c r="CM198" s="148"/>
      <c r="CN198" s="149"/>
      <c r="CO198" s="150" t="s">
        <v>14</v>
      </c>
      <c r="CP198" s="153" t="s">
        <v>15</v>
      </c>
      <c r="CR198" s="144" t="s">
        <v>16</v>
      </c>
      <c r="CS198" s="37" t="s">
        <v>17</v>
      </c>
      <c r="CT198" s="38">
        <f>IF(IF(MONTH([1]入力表!$E$6)=12,YEAR([1]入力表!$E$6)+1&amp;"01",YEAR([1]入力表!$E$6)&amp;TEXT(MONTH([1]入力表!$E$6)+1,"00"))&gt;YEAR($D198)&amp;TEXT(MONTH($D198),"00"),COUNTIF(BC202:CG202,"")+COUNTIF(BC202:CG202,"○"),"")</f>
        <v>31</v>
      </c>
      <c r="CV198" s="110"/>
      <c r="CX198" s="36" t="s">
        <v>13</v>
      </c>
      <c r="CY198" s="145">
        <f>CY190+MONTH(1)</f>
        <v>3</v>
      </c>
      <c r="CZ198" s="146"/>
      <c r="DA198" s="146"/>
      <c r="DB198" s="146"/>
      <c r="DC198" s="146"/>
      <c r="DD198" s="146"/>
      <c r="DE198" s="146"/>
      <c r="DF198" s="146"/>
      <c r="DG198" s="146"/>
      <c r="DH198" s="146"/>
      <c r="DI198" s="146"/>
      <c r="DJ198" s="146"/>
      <c r="DK198" s="146"/>
      <c r="DL198" s="146"/>
      <c r="DM198" s="146"/>
      <c r="DN198" s="146"/>
      <c r="DO198" s="146"/>
      <c r="DP198" s="146"/>
      <c r="DQ198" s="146"/>
      <c r="DR198" s="146"/>
      <c r="DS198" s="146"/>
      <c r="DT198" s="146"/>
      <c r="DU198" s="146"/>
      <c r="DV198" s="146"/>
      <c r="DW198" s="146"/>
      <c r="DX198" s="146"/>
      <c r="DY198" s="146"/>
      <c r="DZ198" s="146"/>
      <c r="EA198" s="146"/>
      <c r="EB198" s="146"/>
      <c r="EC198" s="146"/>
      <c r="ED198" s="147">
        <f>CY198+1</f>
        <v>4</v>
      </c>
      <c r="EE198" s="148"/>
      <c r="EF198" s="148"/>
      <c r="EG198" s="148"/>
      <c r="EH198" s="148"/>
      <c r="EI198" s="148"/>
      <c r="EJ198" s="149"/>
      <c r="EK198" s="150" t="s">
        <v>14</v>
      </c>
      <c r="EL198" s="153" t="s">
        <v>15</v>
      </c>
      <c r="EN198" s="144" t="s">
        <v>16</v>
      </c>
      <c r="EO198" s="37" t="s">
        <v>17</v>
      </c>
      <c r="EP198" s="38">
        <f>IF(IF(MONTH([1]入力表!$E$6)=12,YEAR([1]入力表!$E$6)+1&amp;"01",YEAR([1]入力表!$E$6)&amp;TEXT(MONTH([1]入力表!$E$6)+1,"00"))&gt;YEAR($D198)&amp;TEXT(MONTH($D198),"00"),COUNTIF(CY202:EC202,"")+COUNTIF(CY202:EC202,"○"),"")</f>
        <v>31</v>
      </c>
      <c r="ER198" s="1"/>
      <c r="ES198" s="1"/>
      <c r="ET198" s="1"/>
      <c r="EU198" s="1"/>
      <c r="EV198" s="1"/>
      <c r="EW198" s="1"/>
    </row>
    <row r="199" spans="1:153" ht="19.5" thickBot="1">
      <c r="A199" s="110" t="str">
        <f t="shared" ref="A199:A205" si="337">IF($AU$199="","","対象期間")</f>
        <v>対象期間</v>
      </c>
      <c r="C199" s="39" t="s">
        <v>18</v>
      </c>
      <c r="D199" s="40">
        <f>DATE($M$7,D198,1)</f>
        <v>45717</v>
      </c>
      <c r="E199" s="40">
        <f>D199+1</f>
        <v>45718</v>
      </c>
      <c r="F199" s="40">
        <f t="shared" ref="F199:AO199" si="338">E199+1</f>
        <v>45719</v>
      </c>
      <c r="G199" s="41">
        <f t="shared" si="338"/>
        <v>45720</v>
      </c>
      <c r="H199" s="41">
        <f t="shared" si="338"/>
        <v>45721</v>
      </c>
      <c r="I199" s="41">
        <f t="shared" si="338"/>
        <v>45722</v>
      </c>
      <c r="J199" s="41">
        <f t="shared" si="338"/>
        <v>45723</v>
      </c>
      <c r="K199" s="41">
        <f t="shared" si="338"/>
        <v>45724</v>
      </c>
      <c r="L199" s="41">
        <f t="shared" si="338"/>
        <v>45725</v>
      </c>
      <c r="M199" s="41">
        <f t="shared" si="338"/>
        <v>45726</v>
      </c>
      <c r="N199" s="41">
        <f t="shared" si="338"/>
        <v>45727</v>
      </c>
      <c r="O199" s="41">
        <f t="shared" si="338"/>
        <v>45728</v>
      </c>
      <c r="P199" s="41">
        <f t="shared" si="338"/>
        <v>45729</v>
      </c>
      <c r="Q199" s="41">
        <f t="shared" si="338"/>
        <v>45730</v>
      </c>
      <c r="R199" s="41">
        <f t="shared" si="338"/>
        <v>45731</v>
      </c>
      <c r="S199" s="41">
        <f t="shared" si="338"/>
        <v>45732</v>
      </c>
      <c r="T199" s="41">
        <f t="shared" si="338"/>
        <v>45733</v>
      </c>
      <c r="U199" s="41">
        <f t="shared" si="338"/>
        <v>45734</v>
      </c>
      <c r="V199" s="41">
        <f t="shared" si="338"/>
        <v>45735</v>
      </c>
      <c r="W199" s="41">
        <f t="shared" si="338"/>
        <v>45736</v>
      </c>
      <c r="X199" s="41">
        <f t="shared" si="338"/>
        <v>45737</v>
      </c>
      <c r="Y199" s="41">
        <f t="shared" si="338"/>
        <v>45738</v>
      </c>
      <c r="Z199" s="41">
        <f t="shared" si="338"/>
        <v>45739</v>
      </c>
      <c r="AA199" s="41">
        <f t="shared" si="338"/>
        <v>45740</v>
      </c>
      <c r="AB199" s="41">
        <f t="shared" si="338"/>
        <v>45741</v>
      </c>
      <c r="AC199" s="41">
        <f t="shared" si="338"/>
        <v>45742</v>
      </c>
      <c r="AD199" s="41">
        <f t="shared" si="338"/>
        <v>45743</v>
      </c>
      <c r="AE199" s="41">
        <f t="shared" si="338"/>
        <v>45744</v>
      </c>
      <c r="AF199" s="41">
        <f t="shared" si="338"/>
        <v>45745</v>
      </c>
      <c r="AG199" s="41">
        <f t="shared" si="338"/>
        <v>45746</v>
      </c>
      <c r="AH199" s="84">
        <f t="shared" si="338"/>
        <v>45747</v>
      </c>
      <c r="AI199" s="42">
        <f t="shared" si="338"/>
        <v>45748</v>
      </c>
      <c r="AJ199" s="42">
        <f t="shared" si="338"/>
        <v>45749</v>
      </c>
      <c r="AK199" s="42">
        <f t="shared" si="338"/>
        <v>45750</v>
      </c>
      <c r="AL199" s="42">
        <f t="shared" si="338"/>
        <v>45751</v>
      </c>
      <c r="AM199" s="42">
        <f t="shared" si="338"/>
        <v>45752</v>
      </c>
      <c r="AN199" s="42">
        <f t="shared" si="338"/>
        <v>45753</v>
      </c>
      <c r="AO199" s="42">
        <f t="shared" si="338"/>
        <v>45754</v>
      </c>
      <c r="AP199" s="151"/>
      <c r="AQ199" s="154"/>
      <c r="AS199" s="144"/>
      <c r="AT199" s="37" t="s">
        <v>19</v>
      </c>
      <c r="AU199" s="43">
        <f>IF(IF(MONTH([1]入力表!$E$6)=12,YEAR([1]入力表!$E$6)+1&amp;"01",YEAR([1]入力表!$E$6)&amp;TEXT(MONTH([1]入力表!$E$6)+1,"00"))&gt;YEAR($D198)&amp;TEXT(MONTH($D198),"00"),COUNTIF(D202:AH202,"○"),"")</f>
        <v>0</v>
      </c>
      <c r="AX199" s="1"/>
      <c r="AY199" s="1"/>
      <c r="AZ199" s="1"/>
      <c r="BB199" s="39" t="s">
        <v>18</v>
      </c>
      <c r="BC199" s="40">
        <f>DATE($M$7,BC198,1)</f>
        <v>45717</v>
      </c>
      <c r="BD199" s="40">
        <f>BC199+1</f>
        <v>45718</v>
      </c>
      <c r="BE199" s="40">
        <f t="shared" ref="BE199:CN199" si="339">BD199+1</f>
        <v>45719</v>
      </c>
      <c r="BF199" s="41">
        <f t="shared" si="339"/>
        <v>45720</v>
      </c>
      <c r="BG199" s="41">
        <f t="shared" si="339"/>
        <v>45721</v>
      </c>
      <c r="BH199" s="41">
        <f t="shared" si="339"/>
        <v>45722</v>
      </c>
      <c r="BI199" s="41">
        <f t="shared" si="339"/>
        <v>45723</v>
      </c>
      <c r="BJ199" s="41">
        <f t="shared" si="339"/>
        <v>45724</v>
      </c>
      <c r="BK199" s="41">
        <f t="shared" si="339"/>
        <v>45725</v>
      </c>
      <c r="BL199" s="41">
        <f t="shared" si="339"/>
        <v>45726</v>
      </c>
      <c r="BM199" s="41">
        <f t="shared" si="339"/>
        <v>45727</v>
      </c>
      <c r="BN199" s="41">
        <f t="shared" si="339"/>
        <v>45728</v>
      </c>
      <c r="BO199" s="41">
        <f t="shared" si="339"/>
        <v>45729</v>
      </c>
      <c r="BP199" s="41">
        <f t="shared" si="339"/>
        <v>45730</v>
      </c>
      <c r="BQ199" s="41">
        <f t="shared" si="339"/>
        <v>45731</v>
      </c>
      <c r="BR199" s="41">
        <f t="shared" si="339"/>
        <v>45732</v>
      </c>
      <c r="BS199" s="41">
        <f t="shared" si="339"/>
        <v>45733</v>
      </c>
      <c r="BT199" s="41">
        <f t="shared" si="339"/>
        <v>45734</v>
      </c>
      <c r="BU199" s="41">
        <f t="shared" si="339"/>
        <v>45735</v>
      </c>
      <c r="BV199" s="41">
        <f t="shared" si="339"/>
        <v>45736</v>
      </c>
      <c r="BW199" s="41">
        <f t="shared" si="339"/>
        <v>45737</v>
      </c>
      <c r="BX199" s="41">
        <f t="shared" si="339"/>
        <v>45738</v>
      </c>
      <c r="BY199" s="41">
        <f t="shared" si="339"/>
        <v>45739</v>
      </c>
      <c r="BZ199" s="41">
        <f t="shared" si="339"/>
        <v>45740</v>
      </c>
      <c r="CA199" s="41">
        <f t="shared" si="339"/>
        <v>45741</v>
      </c>
      <c r="CB199" s="41">
        <f t="shared" si="339"/>
        <v>45742</v>
      </c>
      <c r="CC199" s="41">
        <f t="shared" si="339"/>
        <v>45743</v>
      </c>
      <c r="CD199" s="41">
        <f t="shared" si="339"/>
        <v>45744</v>
      </c>
      <c r="CE199" s="41">
        <f t="shared" si="339"/>
        <v>45745</v>
      </c>
      <c r="CF199" s="41">
        <f t="shared" si="339"/>
        <v>45746</v>
      </c>
      <c r="CG199" s="84">
        <f t="shared" si="339"/>
        <v>45747</v>
      </c>
      <c r="CH199" s="42">
        <f t="shared" si="339"/>
        <v>45748</v>
      </c>
      <c r="CI199" s="42">
        <f t="shared" si="339"/>
        <v>45749</v>
      </c>
      <c r="CJ199" s="42">
        <f t="shared" si="339"/>
        <v>45750</v>
      </c>
      <c r="CK199" s="42">
        <f t="shared" si="339"/>
        <v>45751</v>
      </c>
      <c r="CL199" s="42">
        <f t="shared" si="339"/>
        <v>45752</v>
      </c>
      <c r="CM199" s="42">
        <f t="shared" si="339"/>
        <v>45753</v>
      </c>
      <c r="CN199" s="42">
        <f t="shared" si="339"/>
        <v>45754</v>
      </c>
      <c r="CO199" s="151"/>
      <c r="CP199" s="154"/>
      <c r="CR199" s="144"/>
      <c r="CS199" s="37" t="s">
        <v>19</v>
      </c>
      <c r="CT199" s="43">
        <f>IF(IF(MONTH([1]入力表!$E$6)=12,YEAR([1]入力表!$E$6)+1&amp;"01",YEAR([1]入力表!$E$6)&amp;TEXT(MONTH([1]入力表!$E$6)+1,"00"))&gt;YEAR($D198)&amp;TEXT(MONTH($D198),"00"),COUNTIF(BC202:CG202,"○"),"")</f>
        <v>0</v>
      </c>
      <c r="CV199" s="110"/>
      <c r="CX199" s="39" t="s">
        <v>18</v>
      </c>
      <c r="CY199" s="40">
        <f>DATE($M$7,CY198,1)</f>
        <v>45717</v>
      </c>
      <c r="CZ199" s="40">
        <f>CY199+1</f>
        <v>45718</v>
      </c>
      <c r="DA199" s="40">
        <f t="shared" ref="DA199:EJ199" si="340">CZ199+1</f>
        <v>45719</v>
      </c>
      <c r="DB199" s="41">
        <f t="shared" si="340"/>
        <v>45720</v>
      </c>
      <c r="DC199" s="41">
        <f t="shared" si="340"/>
        <v>45721</v>
      </c>
      <c r="DD199" s="41">
        <f t="shared" si="340"/>
        <v>45722</v>
      </c>
      <c r="DE199" s="41">
        <f t="shared" si="340"/>
        <v>45723</v>
      </c>
      <c r="DF199" s="41">
        <f t="shared" si="340"/>
        <v>45724</v>
      </c>
      <c r="DG199" s="41">
        <f t="shared" si="340"/>
        <v>45725</v>
      </c>
      <c r="DH199" s="41">
        <f t="shared" si="340"/>
        <v>45726</v>
      </c>
      <c r="DI199" s="41">
        <f t="shared" si="340"/>
        <v>45727</v>
      </c>
      <c r="DJ199" s="41">
        <f t="shared" si="340"/>
        <v>45728</v>
      </c>
      <c r="DK199" s="41">
        <f t="shared" si="340"/>
        <v>45729</v>
      </c>
      <c r="DL199" s="41">
        <f t="shared" si="340"/>
        <v>45730</v>
      </c>
      <c r="DM199" s="41">
        <f t="shared" si="340"/>
        <v>45731</v>
      </c>
      <c r="DN199" s="41">
        <f t="shared" si="340"/>
        <v>45732</v>
      </c>
      <c r="DO199" s="41">
        <f t="shared" si="340"/>
        <v>45733</v>
      </c>
      <c r="DP199" s="41">
        <f t="shared" si="340"/>
        <v>45734</v>
      </c>
      <c r="DQ199" s="41">
        <f t="shared" si="340"/>
        <v>45735</v>
      </c>
      <c r="DR199" s="41">
        <f t="shared" si="340"/>
        <v>45736</v>
      </c>
      <c r="DS199" s="41">
        <f t="shared" si="340"/>
        <v>45737</v>
      </c>
      <c r="DT199" s="41">
        <f t="shared" si="340"/>
        <v>45738</v>
      </c>
      <c r="DU199" s="41">
        <f t="shared" si="340"/>
        <v>45739</v>
      </c>
      <c r="DV199" s="41">
        <f t="shared" si="340"/>
        <v>45740</v>
      </c>
      <c r="DW199" s="41">
        <f t="shared" si="340"/>
        <v>45741</v>
      </c>
      <c r="DX199" s="41">
        <f t="shared" si="340"/>
        <v>45742</v>
      </c>
      <c r="DY199" s="41">
        <f t="shared" si="340"/>
        <v>45743</v>
      </c>
      <c r="DZ199" s="41">
        <f t="shared" si="340"/>
        <v>45744</v>
      </c>
      <c r="EA199" s="41">
        <f t="shared" si="340"/>
        <v>45745</v>
      </c>
      <c r="EB199" s="41">
        <f t="shared" si="340"/>
        <v>45746</v>
      </c>
      <c r="EC199" s="84">
        <f t="shared" si="340"/>
        <v>45747</v>
      </c>
      <c r="ED199" s="42">
        <f t="shared" si="340"/>
        <v>45748</v>
      </c>
      <c r="EE199" s="42">
        <f t="shared" si="340"/>
        <v>45749</v>
      </c>
      <c r="EF199" s="42">
        <f t="shared" si="340"/>
        <v>45750</v>
      </c>
      <c r="EG199" s="42">
        <f t="shared" si="340"/>
        <v>45751</v>
      </c>
      <c r="EH199" s="42">
        <f t="shared" si="340"/>
        <v>45752</v>
      </c>
      <c r="EI199" s="42">
        <f t="shared" si="340"/>
        <v>45753</v>
      </c>
      <c r="EJ199" s="42">
        <f t="shared" si="340"/>
        <v>45754</v>
      </c>
      <c r="EK199" s="151"/>
      <c r="EL199" s="154"/>
      <c r="EN199" s="144"/>
      <c r="EO199" s="37" t="s">
        <v>19</v>
      </c>
      <c r="EP199" s="43">
        <f>IF(IF(MONTH([1]入力表!$E$6)=12,YEAR([1]入力表!$E$6)+1&amp;"01",YEAR([1]入力表!$E$6)&amp;TEXT(MONTH([1]入力表!$E$6)+1,"00"))&gt;YEAR($D198)&amp;TEXT(MONTH($D198),"00"),COUNTIF(CY202:EC202,"○"),"")</f>
        <v>0</v>
      </c>
      <c r="ER199" s="1"/>
      <c r="ES199" s="1"/>
      <c r="ET199" s="1"/>
      <c r="EU199" s="1"/>
      <c r="EV199" s="1"/>
      <c r="EW199" s="1"/>
    </row>
    <row r="200" spans="1:153" ht="19.5" thickBot="1">
      <c r="A200" s="110" t="str">
        <f t="shared" si="337"/>
        <v>対象期間</v>
      </c>
      <c r="C200" s="39" t="s">
        <v>20</v>
      </c>
      <c r="D200" s="46" t="str">
        <f>TEXT(WEEKDAY(+D199),"aaa")</f>
        <v>土</v>
      </c>
      <c r="E200" s="46" t="str">
        <f>TEXT(WEEKDAY(+E199),"aaa")</f>
        <v>日</v>
      </c>
      <c r="F200" s="46" t="str">
        <f t="shared" ref="F200:AE200" si="341">TEXT(WEEKDAY(+F199),"aaa")</f>
        <v>月</v>
      </c>
      <c r="G200" s="47" t="str">
        <f t="shared" si="341"/>
        <v>火</v>
      </c>
      <c r="H200" s="47" t="str">
        <f t="shared" si="341"/>
        <v>水</v>
      </c>
      <c r="I200" s="47" t="str">
        <f t="shared" si="341"/>
        <v>木</v>
      </c>
      <c r="J200" s="47" t="str">
        <f t="shared" si="341"/>
        <v>金</v>
      </c>
      <c r="K200" s="47" t="str">
        <f t="shared" si="341"/>
        <v>土</v>
      </c>
      <c r="L200" s="47" t="str">
        <f t="shared" si="341"/>
        <v>日</v>
      </c>
      <c r="M200" s="47" t="str">
        <f t="shared" si="341"/>
        <v>月</v>
      </c>
      <c r="N200" s="47" t="str">
        <f t="shared" si="341"/>
        <v>火</v>
      </c>
      <c r="O200" s="47" t="str">
        <f t="shared" si="341"/>
        <v>水</v>
      </c>
      <c r="P200" s="47" t="str">
        <f t="shared" si="341"/>
        <v>木</v>
      </c>
      <c r="Q200" s="47" t="str">
        <f t="shared" si="341"/>
        <v>金</v>
      </c>
      <c r="R200" s="47" t="str">
        <f t="shared" si="341"/>
        <v>土</v>
      </c>
      <c r="S200" s="47" t="str">
        <f t="shared" si="341"/>
        <v>日</v>
      </c>
      <c r="T200" s="47" t="str">
        <f t="shared" si="341"/>
        <v>月</v>
      </c>
      <c r="U200" s="47" t="str">
        <f t="shared" si="341"/>
        <v>火</v>
      </c>
      <c r="V200" s="47" t="str">
        <f t="shared" si="341"/>
        <v>水</v>
      </c>
      <c r="W200" s="47" t="str">
        <f t="shared" si="341"/>
        <v>木</v>
      </c>
      <c r="X200" s="47" t="str">
        <f t="shared" si="341"/>
        <v>金</v>
      </c>
      <c r="Y200" s="47" t="str">
        <f t="shared" si="341"/>
        <v>土</v>
      </c>
      <c r="Z200" s="47" t="str">
        <f t="shared" si="341"/>
        <v>日</v>
      </c>
      <c r="AA200" s="47" t="str">
        <f t="shared" si="341"/>
        <v>月</v>
      </c>
      <c r="AB200" s="47" t="str">
        <f t="shared" si="341"/>
        <v>火</v>
      </c>
      <c r="AC200" s="47" t="str">
        <f t="shared" si="341"/>
        <v>水</v>
      </c>
      <c r="AD200" s="47" t="str">
        <f t="shared" si="341"/>
        <v>木</v>
      </c>
      <c r="AE200" s="47" t="str">
        <f t="shared" si="341"/>
        <v>金</v>
      </c>
      <c r="AF200" s="47" t="str">
        <f>IF(AF199="／","／",TEXT(WEEKDAY(+AF199),"aaa"))</f>
        <v>土</v>
      </c>
      <c r="AG200" s="47" t="str">
        <f t="shared" ref="AG200:AO200" si="342">IF(AG199="／","／",TEXT(WEEKDAY(+AG199),"aaa"))</f>
        <v>日</v>
      </c>
      <c r="AH200" s="85" t="str">
        <f t="shared" si="342"/>
        <v>月</v>
      </c>
      <c r="AI200" s="49" t="str">
        <f t="shared" si="342"/>
        <v>火</v>
      </c>
      <c r="AJ200" s="49" t="str">
        <f t="shared" si="342"/>
        <v>水</v>
      </c>
      <c r="AK200" s="49" t="str">
        <f t="shared" si="342"/>
        <v>木</v>
      </c>
      <c r="AL200" s="49" t="str">
        <f t="shared" si="342"/>
        <v>金</v>
      </c>
      <c r="AM200" s="49" t="str">
        <f t="shared" si="342"/>
        <v>土</v>
      </c>
      <c r="AN200" s="49" t="str">
        <f t="shared" si="342"/>
        <v>日</v>
      </c>
      <c r="AO200" s="49" t="str">
        <f t="shared" si="342"/>
        <v>月</v>
      </c>
      <c r="AP200" s="151"/>
      <c r="AQ200" s="154"/>
      <c r="AS200" s="144"/>
      <c r="AT200" s="37" t="s">
        <v>21</v>
      </c>
      <c r="AU200" s="50">
        <f>IFERROR(+AU199/AU198,"")</f>
        <v>0</v>
      </c>
      <c r="AV200" s="51" t="str">
        <f>IF(AU200="","",IF(AU200&gt;=0.285,"4週8休以上",IF(AU200&gt;=0.25,"4週7休以上4週8休未満",IF(AU200&gt;=0.214,"4週6休以上4週7休未満",IF(0.214&gt;AU200,"4週6休未満")))))</f>
        <v>4週6休未満</v>
      </c>
      <c r="AX200" s="1"/>
      <c r="AY200" s="1"/>
      <c r="AZ200" s="1"/>
      <c r="BB200" s="39" t="s">
        <v>20</v>
      </c>
      <c r="BC200" s="46" t="str">
        <f>TEXT(WEEKDAY(+BC199),"aaa")</f>
        <v>土</v>
      </c>
      <c r="BD200" s="46" t="str">
        <f>TEXT(WEEKDAY(+BD199),"aaa")</f>
        <v>日</v>
      </c>
      <c r="BE200" s="46" t="str">
        <f t="shared" ref="BE200:CD200" si="343">TEXT(WEEKDAY(+BE199),"aaa")</f>
        <v>月</v>
      </c>
      <c r="BF200" s="47" t="str">
        <f t="shared" si="343"/>
        <v>火</v>
      </c>
      <c r="BG200" s="47" t="str">
        <f t="shared" si="343"/>
        <v>水</v>
      </c>
      <c r="BH200" s="47" t="str">
        <f t="shared" si="343"/>
        <v>木</v>
      </c>
      <c r="BI200" s="47" t="str">
        <f t="shared" si="343"/>
        <v>金</v>
      </c>
      <c r="BJ200" s="47" t="str">
        <f t="shared" si="343"/>
        <v>土</v>
      </c>
      <c r="BK200" s="47" t="str">
        <f t="shared" si="343"/>
        <v>日</v>
      </c>
      <c r="BL200" s="47" t="str">
        <f t="shared" si="343"/>
        <v>月</v>
      </c>
      <c r="BM200" s="47" t="str">
        <f t="shared" si="343"/>
        <v>火</v>
      </c>
      <c r="BN200" s="47" t="str">
        <f t="shared" si="343"/>
        <v>水</v>
      </c>
      <c r="BO200" s="47" t="str">
        <f t="shared" si="343"/>
        <v>木</v>
      </c>
      <c r="BP200" s="47" t="str">
        <f t="shared" si="343"/>
        <v>金</v>
      </c>
      <c r="BQ200" s="47" t="str">
        <f t="shared" si="343"/>
        <v>土</v>
      </c>
      <c r="BR200" s="47" t="str">
        <f t="shared" si="343"/>
        <v>日</v>
      </c>
      <c r="BS200" s="47" t="str">
        <f t="shared" si="343"/>
        <v>月</v>
      </c>
      <c r="BT200" s="47" t="str">
        <f t="shared" si="343"/>
        <v>火</v>
      </c>
      <c r="BU200" s="47" t="str">
        <f t="shared" si="343"/>
        <v>水</v>
      </c>
      <c r="BV200" s="47" t="str">
        <f t="shared" si="343"/>
        <v>木</v>
      </c>
      <c r="BW200" s="47" t="str">
        <f t="shared" si="343"/>
        <v>金</v>
      </c>
      <c r="BX200" s="47" t="str">
        <f t="shared" si="343"/>
        <v>土</v>
      </c>
      <c r="BY200" s="47" t="str">
        <f t="shared" si="343"/>
        <v>日</v>
      </c>
      <c r="BZ200" s="47" t="str">
        <f t="shared" si="343"/>
        <v>月</v>
      </c>
      <c r="CA200" s="47" t="str">
        <f t="shared" si="343"/>
        <v>火</v>
      </c>
      <c r="CB200" s="47" t="str">
        <f t="shared" si="343"/>
        <v>水</v>
      </c>
      <c r="CC200" s="47" t="str">
        <f t="shared" si="343"/>
        <v>木</v>
      </c>
      <c r="CD200" s="47" t="str">
        <f t="shared" si="343"/>
        <v>金</v>
      </c>
      <c r="CE200" s="47" t="str">
        <f>IF(CE199="／","／",TEXT(WEEKDAY(+CE199),"aaa"))</f>
        <v>土</v>
      </c>
      <c r="CF200" s="47" t="str">
        <f t="shared" ref="CF200:CN200" si="344">IF(CF199="／","／",TEXT(WEEKDAY(+CF199),"aaa"))</f>
        <v>日</v>
      </c>
      <c r="CG200" s="85" t="str">
        <f t="shared" si="344"/>
        <v>月</v>
      </c>
      <c r="CH200" s="49" t="str">
        <f t="shared" si="344"/>
        <v>火</v>
      </c>
      <c r="CI200" s="49" t="str">
        <f t="shared" si="344"/>
        <v>水</v>
      </c>
      <c r="CJ200" s="49" t="str">
        <f t="shared" si="344"/>
        <v>木</v>
      </c>
      <c r="CK200" s="49" t="str">
        <f t="shared" si="344"/>
        <v>金</v>
      </c>
      <c r="CL200" s="49" t="str">
        <f t="shared" si="344"/>
        <v>土</v>
      </c>
      <c r="CM200" s="49" t="str">
        <f t="shared" si="344"/>
        <v>日</v>
      </c>
      <c r="CN200" s="49" t="str">
        <f t="shared" si="344"/>
        <v>月</v>
      </c>
      <c r="CO200" s="151"/>
      <c r="CP200" s="154"/>
      <c r="CR200" s="144"/>
      <c r="CS200" s="37" t="s">
        <v>21</v>
      </c>
      <c r="CT200" s="50">
        <f>IFERROR(+CT199/CT198,"")</f>
        <v>0</v>
      </c>
      <c r="CU200" s="51" t="str">
        <f>IF(CT200="","",IF(CT200&gt;=0.285,"4週8休以上",IF(CT200&gt;=0.25,"4週7休以上4週8休未満",IF(CT200&gt;=0.214,"4週6休以上4週7休未満",IF(0.214&gt;CT200,"4週6休未満")))))</f>
        <v>4週6休未満</v>
      </c>
      <c r="CV200" s="110"/>
      <c r="CX200" s="39" t="s">
        <v>20</v>
      </c>
      <c r="CY200" s="46" t="str">
        <f>TEXT(WEEKDAY(+CY199),"aaa")</f>
        <v>土</v>
      </c>
      <c r="CZ200" s="46" t="str">
        <f>TEXT(WEEKDAY(+CZ199),"aaa")</f>
        <v>日</v>
      </c>
      <c r="DA200" s="46" t="str">
        <f t="shared" ref="DA200:DZ200" si="345">TEXT(WEEKDAY(+DA199),"aaa")</f>
        <v>月</v>
      </c>
      <c r="DB200" s="47" t="str">
        <f t="shared" si="345"/>
        <v>火</v>
      </c>
      <c r="DC200" s="47" t="str">
        <f t="shared" si="345"/>
        <v>水</v>
      </c>
      <c r="DD200" s="47" t="str">
        <f t="shared" si="345"/>
        <v>木</v>
      </c>
      <c r="DE200" s="47" t="str">
        <f t="shared" si="345"/>
        <v>金</v>
      </c>
      <c r="DF200" s="47" t="str">
        <f t="shared" si="345"/>
        <v>土</v>
      </c>
      <c r="DG200" s="47" t="str">
        <f t="shared" si="345"/>
        <v>日</v>
      </c>
      <c r="DH200" s="47" t="str">
        <f t="shared" si="345"/>
        <v>月</v>
      </c>
      <c r="DI200" s="47" t="str">
        <f t="shared" si="345"/>
        <v>火</v>
      </c>
      <c r="DJ200" s="47" t="str">
        <f t="shared" si="345"/>
        <v>水</v>
      </c>
      <c r="DK200" s="47" t="str">
        <f t="shared" si="345"/>
        <v>木</v>
      </c>
      <c r="DL200" s="47" t="str">
        <f t="shared" si="345"/>
        <v>金</v>
      </c>
      <c r="DM200" s="47" t="str">
        <f t="shared" si="345"/>
        <v>土</v>
      </c>
      <c r="DN200" s="47" t="str">
        <f t="shared" si="345"/>
        <v>日</v>
      </c>
      <c r="DO200" s="47" t="str">
        <f t="shared" si="345"/>
        <v>月</v>
      </c>
      <c r="DP200" s="47" t="str">
        <f t="shared" si="345"/>
        <v>火</v>
      </c>
      <c r="DQ200" s="47" t="str">
        <f t="shared" si="345"/>
        <v>水</v>
      </c>
      <c r="DR200" s="47" t="str">
        <f t="shared" si="345"/>
        <v>木</v>
      </c>
      <c r="DS200" s="47" t="str">
        <f t="shared" si="345"/>
        <v>金</v>
      </c>
      <c r="DT200" s="47" t="str">
        <f t="shared" si="345"/>
        <v>土</v>
      </c>
      <c r="DU200" s="47" t="str">
        <f t="shared" si="345"/>
        <v>日</v>
      </c>
      <c r="DV200" s="47" t="str">
        <f t="shared" si="345"/>
        <v>月</v>
      </c>
      <c r="DW200" s="47" t="str">
        <f t="shared" si="345"/>
        <v>火</v>
      </c>
      <c r="DX200" s="47" t="str">
        <f t="shared" si="345"/>
        <v>水</v>
      </c>
      <c r="DY200" s="47" t="str">
        <f t="shared" si="345"/>
        <v>木</v>
      </c>
      <c r="DZ200" s="47" t="str">
        <f t="shared" si="345"/>
        <v>金</v>
      </c>
      <c r="EA200" s="47" t="str">
        <f>IF(EA199="／","／",TEXT(WEEKDAY(+EA199),"aaa"))</f>
        <v>土</v>
      </c>
      <c r="EB200" s="47" t="str">
        <f t="shared" ref="EB200:EJ200" si="346">IF(EB199="／","／",TEXT(WEEKDAY(+EB199),"aaa"))</f>
        <v>日</v>
      </c>
      <c r="EC200" s="85" t="str">
        <f t="shared" si="346"/>
        <v>月</v>
      </c>
      <c r="ED200" s="49" t="str">
        <f t="shared" si="346"/>
        <v>火</v>
      </c>
      <c r="EE200" s="49" t="str">
        <f t="shared" si="346"/>
        <v>水</v>
      </c>
      <c r="EF200" s="49" t="str">
        <f t="shared" si="346"/>
        <v>木</v>
      </c>
      <c r="EG200" s="49" t="str">
        <f t="shared" si="346"/>
        <v>金</v>
      </c>
      <c r="EH200" s="49" t="str">
        <f t="shared" si="346"/>
        <v>土</v>
      </c>
      <c r="EI200" s="49" t="str">
        <f t="shared" si="346"/>
        <v>日</v>
      </c>
      <c r="EJ200" s="49" t="str">
        <f t="shared" si="346"/>
        <v>月</v>
      </c>
      <c r="EK200" s="151"/>
      <c r="EL200" s="154"/>
      <c r="EN200" s="144"/>
      <c r="EO200" s="37" t="s">
        <v>21</v>
      </c>
      <c r="EP200" s="50">
        <f>IFERROR(+EP199/EP198,"")</f>
        <v>0</v>
      </c>
      <c r="EQ200" s="51" t="str">
        <f>IF(EP200="","",IF(EP200&gt;=0.285,"4週8休以上",IF(EP200&gt;=0.25,"4週7休以上4週8休未満",IF(EP200&gt;=0.214,"4週6休以上4週7休未満",IF(0.214&gt;EP200,"4週6休未満")))))</f>
        <v>4週6休未満</v>
      </c>
      <c r="ER200" s="1"/>
      <c r="ES200" s="1"/>
      <c r="ET200" s="1"/>
      <c r="EU200" s="1"/>
      <c r="EV200" s="1"/>
      <c r="EW200" s="1"/>
    </row>
    <row r="201" spans="1:153" s="53" customFormat="1" ht="60" customHeight="1">
      <c r="A201" s="110" t="str">
        <f t="shared" si="337"/>
        <v>対象期間</v>
      </c>
      <c r="C201" s="54" t="s">
        <v>22</v>
      </c>
      <c r="D201" s="56"/>
      <c r="E201" s="56"/>
      <c r="F201" s="56"/>
      <c r="G201" s="56"/>
      <c r="H201" s="56"/>
      <c r="I201" s="56"/>
      <c r="J201" s="56"/>
      <c r="K201" s="56"/>
      <c r="L201" s="57"/>
      <c r="M201" s="56"/>
      <c r="N201" s="56"/>
      <c r="O201" s="58"/>
      <c r="P201" s="56"/>
      <c r="Q201" s="56"/>
      <c r="R201" s="56"/>
      <c r="S201" s="56"/>
      <c r="T201" s="56"/>
      <c r="U201" s="56"/>
      <c r="V201" s="56"/>
      <c r="W201" s="56"/>
      <c r="X201" s="56"/>
      <c r="Y201" s="56"/>
      <c r="Z201" s="56"/>
      <c r="AA201" s="56"/>
      <c r="AB201" s="56"/>
      <c r="AC201" s="56"/>
      <c r="AD201" s="58"/>
      <c r="AE201" s="56"/>
      <c r="AF201" s="56"/>
      <c r="AG201" s="56"/>
      <c r="AH201" s="86"/>
      <c r="AI201" s="60"/>
      <c r="AJ201" s="60"/>
      <c r="AK201" s="60"/>
      <c r="AL201" s="60"/>
      <c r="AM201" s="60"/>
      <c r="AN201" s="60"/>
      <c r="AO201" s="60"/>
      <c r="AP201" s="152"/>
      <c r="AQ201" s="155"/>
      <c r="AS201" s="141" t="s">
        <v>23</v>
      </c>
      <c r="AT201" s="87" t="s">
        <v>17</v>
      </c>
      <c r="AU201" s="62">
        <f>IF(IF(MONTH([1]入力表!$E$6)=12,YEAR([1]入力表!$E$6)+1&amp;"01",YEAR([1]入力表!$E$6)&amp;TEXT(MONTH([1]入力表!$E$6)+1,"00"))&gt;YEAR($D198)&amp;TEXT(MONTH($D198),"00"),COUNTIF(D203:AH203,"")+COUNTIF(D203:AH203,"●"),"")</f>
        <v>31</v>
      </c>
      <c r="AV201" s="63"/>
      <c r="AX201" s="64"/>
      <c r="AY201" s="64"/>
      <c r="AZ201" s="64"/>
      <c r="BB201" s="54" t="s">
        <v>22</v>
      </c>
      <c r="BC201" s="56"/>
      <c r="BD201" s="56"/>
      <c r="BE201" s="56"/>
      <c r="BF201" s="56"/>
      <c r="BG201" s="56"/>
      <c r="BH201" s="56"/>
      <c r="BI201" s="56"/>
      <c r="BJ201" s="56"/>
      <c r="BK201" s="57"/>
      <c r="BL201" s="56"/>
      <c r="BM201" s="56"/>
      <c r="BN201" s="58"/>
      <c r="BO201" s="56"/>
      <c r="BP201" s="56"/>
      <c r="BQ201" s="56"/>
      <c r="BR201" s="56"/>
      <c r="BS201" s="56"/>
      <c r="BT201" s="56"/>
      <c r="BU201" s="56"/>
      <c r="BV201" s="56"/>
      <c r="BW201" s="56"/>
      <c r="BX201" s="56"/>
      <c r="BY201" s="56"/>
      <c r="BZ201" s="56"/>
      <c r="CA201" s="56"/>
      <c r="CB201" s="56"/>
      <c r="CC201" s="58"/>
      <c r="CD201" s="56"/>
      <c r="CE201" s="56"/>
      <c r="CF201" s="56"/>
      <c r="CG201" s="86"/>
      <c r="CH201" s="60"/>
      <c r="CI201" s="60"/>
      <c r="CJ201" s="60"/>
      <c r="CK201" s="60"/>
      <c r="CL201" s="60"/>
      <c r="CM201" s="60"/>
      <c r="CN201" s="60"/>
      <c r="CO201" s="152"/>
      <c r="CP201" s="155"/>
      <c r="CR201" s="141" t="s">
        <v>23</v>
      </c>
      <c r="CS201" s="87" t="s">
        <v>17</v>
      </c>
      <c r="CT201" s="62">
        <f>IF(IF(MONTH([1]入力表!$E$6)=12,YEAR([1]入力表!$E$6)+1&amp;"01",YEAR([1]入力表!$E$6)&amp;TEXT(MONTH([1]入力表!$E$6)+1,"00"))&gt;YEAR($D198)&amp;TEXT(MONTH($D198),"00"),COUNTIF(BC203:CG203,"")+COUNTIF(BC203:CG203,"●"),"")</f>
        <v>31</v>
      </c>
      <c r="CU201" s="63"/>
      <c r="CV201" s="110"/>
      <c r="CX201" s="54" t="s">
        <v>22</v>
      </c>
      <c r="CY201" s="56"/>
      <c r="CZ201" s="56"/>
      <c r="DA201" s="56"/>
      <c r="DB201" s="56"/>
      <c r="DC201" s="56"/>
      <c r="DD201" s="56"/>
      <c r="DE201" s="56"/>
      <c r="DF201" s="56"/>
      <c r="DG201" s="57"/>
      <c r="DH201" s="56"/>
      <c r="DI201" s="56"/>
      <c r="DJ201" s="58"/>
      <c r="DK201" s="56"/>
      <c r="DL201" s="56"/>
      <c r="DM201" s="56"/>
      <c r="DN201" s="56"/>
      <c r="DO201" s="56"/>
      <c r="DP201" s="56"/>
      <c r="DQ201" s="56"/>
      <c r="DR201" s="56"/>
      <c r="DS201" s="56"/>
      <c r="DT201" s="56"/>
      <c r="DU201" s="56"/>
      <c r="DV201" s="56"/>
      <c r="DW201" s="56"/>
      <c r="DX201" s="56"/>
      <c r="DY201" s="58"/>
      <c r="DZ201" s="56"/>
      <c r="EA201" s="56"/>
      <c r="EB201" s="56"/>
      <c r="EC201" s="86"/>
      <c r="ED201" s="60"/>
      <c r="EE201" s="60"/>
      <c r="EF201" s="60"/>
      <c r="EG201" s="60"/>
      <c r="EH201" s="60"/>
      <c r="EI201" s="60"/>
      <c r="EJ201" s="60"/>
      <c r="EK201" s="152"/>
      <c r="EL201" s="155"/>
      <c r="EN201" s="141" t="s">
        <v>23</v>
      </c>
      <c r="EO201" s="87" t="s">
        <v>17</v>
      </c>
      <c r="EP201" s="62">
        <f>IF(IF(MONTH([1]入力表!$E$6)=12,YEAR([1]入力表!$E$6)+1&amp;"01",YEAR([1]入力表!$E$6)&amp;TEXT(MONTH([1]入力表!$E$6)+1,"00"))&gt;YEAR($D198)&amp;TEXT(MONTH($D198),"00"),COUNTIF(CY203:EC203,"")+COUNTIF(CY203:EC203,"●"),"")</f>
        <v>31</v>
      </c>
      <c r="EQ201" s="63"/>
      <c r="ER201" s="64"/>
      <c r="ES201" s="64"/>
      <c r="ET201" s="64"/>
      <c r="EU201" s="64"/>
      <c r="EV201" s="64"/>
      <c r="EW201" s="64"/>
    </row>
    <row r="202" spans="1:153" s="28" customFormat="1" ht="19.5" thickBot="1">
      <c r="A202" s="110" t="str">
        <f t="shared" si="337"/>
        <v>対象期間</v>
      </c>
      <c r="C202" s="39" t="s">
        <v>16</v>
      </c>
      <c r="D202" s="47"/>
      <c r="E202" s="47"/>
      <c r="F202" s="47"/>
      <c r="G202" s="47"/>
      <c r="H202" s="47"/>
      <c r="I202" s="47"/>
      <c r="J202" s="47"/>
      <c r="K202" s="47"/>
      <c r="L202" s="47"/>
      <c r="M202" s="47"/>
      <c r="N202" s="47"/>
      <c r="O202" s="47"/>
      <c r="P202" s="47"/>
      <c r="Q202" s="47"/>
      <c r="R202" s="47"/>
      <c r="S202" s="47"/>
      <c r="T202" s="47"/>
      <c r="U202" s="47"/>
      <c r="V202" s="47"/>
      <c r="W202" s="47"/>
      <c r="X202" s="47"/>
      <c r="Y202" s="47"/>
      <c r="Z202" s="47"/>
      <c r="AA202" s="47"/>
      <c r="AB202" s="47"/>
      <c r="AC202" s="47"/>
      <c r="AD202" s="47"/>
      <c r="AE202" s="47"/>
      <c r="AF202" s="47"/>
      <c r="AG202" s="47"/>
      <c r="AH202" s="85"/>
      <c r="AI202" s="49"/>
      <c r="AJ202" s="49"/>
      <c r="AK202" s="49"/>
      <c r="AL202" s="49"/>
      <c r="AM202" s="49"/>
      <c r="AN202" s="49"/>
      <c r="AO202" s="49"/>
      <c r="AP202" s="69">
        <f>COUNTIF(D202:AH202,"○")</f>
        <v>0</v>
      </c>
      <c r="AQ202" s="66">
        <f>+AP202+AQ194</f>
        <v>0</v>
      </c>
      <c r="AS202" s="142"/>
      <c r="AT202" s="37" t="s">
        <v>19</v>
      </c>
      <c r="AU202" s="43">
        <f>IF(IF(MONTH([1]入力表!$E$6)=12,YEAR([1]入力表!$E$6)+1&amp;"01",YEAR([1]入力表!$E$6)&amp;TEXT(MONTH([1]入力表!$E$6)+1,"00"))&gt;YEAR($D198)&amp;TEXT(MONTH($D198),"00"),COUNTIF(D203:AH203,"●"),"")</f>
        <v>0</v>
      </c>
      <c r="AX202" s="68"/>
      <c r="AY202" s="68"/>
      <c r="AZ202" s="68"/>
      <c r="BB202" s="39" t="s">
        <v>16</v>
      </c>
      <c r="BC202" s="47"/>
      <c r="BD202" s="47"/>
      <c r="BE202" s="47"/>
      <c r="BF202" s="47"/>
      <c r="BG202" s="47"/>
      <c r="BH202" s="47"/>
      <c r="BI202" s="47"/>
      <c r="BJ202" s="47"/>
      <c r="BK202" s="47"/>
      <c r="BL202" s="47"/>
      <c r="BM202" s="47"/>
      <c r="BN202" s="47"/>
      <c r="BO202" s="47"/>
      <c r="BP202" s="47"/>
      <c r="BQ202" s="47"/>
      <c r="BR202" s="47"/>
      <c r="BS202" s="47"/>
      <c r="BT202" s="47"/>
      <c r="BU202" s="47"/>
      <c r="BV202" s="47"/>
      <c r="BW202" s="47"/>
      <c r="BX202" s="47"/>
      <c r="BY202" s="47"/>
      <c r="BZ202" s="47"/>
      <c r="CA202" s="47"/>
      <c r="CB202" s="47"/>
      <c r="CC202" s="47"/>
      <c r="CD202" s="47"/>
      <c r="CE202" s="47"/>
      <c r="CF202" s="47"/>
      <c r="CG202" s="85"/>
      <c r="CH202" s="49"/>
      <c r="CI202" s="49"/>
      <c r="CJ202" s="49"/>
      <c r="CK202" s="49"/>
      <c r="CL202" s="49"/>
      <c r="CM202" s="49"/>
      <c r="CN202" s="49"/>
      <c r="CO202" s="69">
        <f>COUNTIF(BC202:CG202,"○")</f>
        <v>0</v>
      </c>
      <c r="CP202" s="66">
        <f>+CO202+CP194</f>
        <v>0</v>
      </c>
      <c r="CR202" s="142"/>
      <c r="CS202" s="37" t="s">
        <v>19</v>
      </c>
      <c r="CT202" s="43">
        <f>IF(IF(MONTH([1]入力表!$E$6)=12,YEAR([1]入力表!$E$6)+1&amp;"01",YEAR([1]入力表!$E$6)&amp;TEXT(MONTH([1]入力表!$E$6)+1,"00"))&gt;YEAR($D198)&amp;TEXT(MONTH($D198),"00"),COUNTIF(BC203:CG203,"●"),"")</f>
        <v>0</v>
      </c>
      <c r="CV202" s="110"/>
      <c r="CX202" s="39" t="s">
        <v>16</v>
      </c>
      <c r="CY202" s="47"/>
      <c r="CZ202" s="47"/>
      <c r="DA202" s="47"/>
      <c r="DB202" s="47"/>
      <c r="DC202" s="47"/>
      <c r="DD202" s="47"/>
      <c r="DE202" s="47"/>
      <c r="DF202" s="47"/>
      <c r="DG202" s="47"/>
      <c r="DH202" s="47"/>
      <c r="DI202" s="47"/>
      <c r="DJ202" s="47"/>
      <c r="DK202" s="47"/>
      <c r="DL202" s="47"/>
      <c r="DM202" s="47"/>
      <c r="DN202" s="47"/>
      <c r="DO202" s="47"/>
      <c r="DP202" s="47"/>
      <c r="DQ202" s="47"/>
      <c r="DR202" s="47"/>
      <c r="DS202" s="47"/>
      <c r="DT202" s="47"/>
      <c r="DU202" s="47"/>
      <c r="DV202" s="47"/>
      <c r="DW202" s="47"/>
      <c r="DX202" s="47"/>
      <c r="DY202" s="47"/>
      <c r="DZ202" s="47"/>
      <c r="EA202" s="47"/>
      <c r="EB202" s="47"/>
      <c r="EC202" s="85"/>
      <c r="ED202" s="49"/>
      <c r="EE202" s="49"/>
      <c r="EF202" s="49"/>
      <c r="EG202" s="49"/>
      <c r="EH202" s="49"/>
      <c r="EI202" s="49"/>
      <c r="EJ202" s="49"/>
      <c r="EK202" s="69">
        <f>COUNTIF(CY202:EC202,"○")</f>
        <v>0</v>
      </c>
      <c r="EL202" s="66">
        <f>+EK202+EL194</f>
        <v>0</v>
      </c>
      <c r="EN202" s="142"/>
      <c r="EO202" s="37" t="s">
        <v>19</v>
      </c>
      <c r="EP202" s="43">
        <f>IF(IF(MONTH([1]入力表!$E$6)=12,YEAR([1]入力表!$E$6)+1&amp;"01",YEAR([1]入力表!$E$6)&amp;TEXT(MONTH([1]入力表!$E$6)+1,"00"))&gt;YEAR($D198)&amp;TEXT(MONTH($D198),"00"),COUNTIF(CY203:EC203,"●"),"")</f>
        <v>0</v>
      </c>
      <c r="ER202" s="68"/>
      <c r="ES202" s="68"/>
      <c r="ET202" s="68"/>
      <c r="EU202" s="68"/>
      <c r="EV202" s="68"/>
      <c r="EW202" s="68"/>
    </row>
    <row r="203" spans="1:153" s="28" customFormat="1" ht="19.5" thickBot="1">
      <c r="A203" s="110" t="str">
        <f t="shared" si="337"/>
        <v>対象期間</v>
      </c>
      <c r="C203" s="70" t="s">
        <v>23</v>
      </c>
      <c r="D203" s="71"/>
      <c r="E203" s="71"/>
      <c r="F203" s="71"/>
      <c r="G203" s="71"/>
      <c r="H203" s="71"/>
      <c r="I203" s="71"/>
      <c r="J203" s="71"/>
      <c r="K203" s="71"/>
      <c r="L203" s="71"/>
      <c r="M203" s="71"/>
      <c r="N203" s="71"/>
      <c r="O203" s="71"/>
      <c r="P203" s="71"/>
      <c r="Q203" s="71"/>
      <c r="R203" s="71"/>
      <c r="S203" s="71"/>
      <c r="T203" s="71"/>
      <c r="U203" s="71"/>
      <c r="V203" s="71"/>
      <c r="W203" s="71"/>
      <c r="X203" s="71"/>
      <c r="Y203" s="71"/>
      <c r="Z203" s="71"/>
      <c r="AA203" s="71"/>
      <c r="AB203" s="71"/>
      <c r="AC203" s="71"/>
      <c r="AD203" s="71"/>
      <c r="AE203" s="71"/>
      <c r="AF203" s="71"/>
      <c r="AG203" s="71"/>
      <c r="AH203" s="71"/>
      <c r="AI203" s="73"/>
      <c r="AJ203" s="73"/>
      <c r="AK203" s="73"/>
      <c r="AL203" s="73"/>
      <c r="AM203" s="73"/>
      <c r="AN203" s="73"/>
      <c r="AO203" s="73"/>
      <c r="AP203" s="76">
        <f>COUNTIF(D203:AH203,"●")</f>
        <v>0</v>
      </c>
      <c r="AQ203" s="75">
        <f>+AP203+AQ195</f>
        <v>0</v>
      </c>
      <c r="AS203" s="142"/>
      <c r="AT203" s="37" t="s">
        <v>21</v>
      </c>
      <c r="AU203" s="50">
        <f>IFERROR(+AU202/AU201,"")</f>
        <v>0</v>
      </c>
      <c r="AV203" s="51" t="str">
        <f>IF(AU203="","",IF(AU203&gt;=0.285,"4週8休以上",IF(AU203&gt;=0.25,"4週7休以上4週8休未満",IF(AU203&gt;=0.214,"4週6休以上4週7休未満",IF(0.214&gt;AU203,"4週6休未満")))))</f>
        <v>4週6休未満</v>
      </c>
      <c r="AX203" s="68"/>
      <c r="AY203" s="68"/>
      <c r="AZ203" s="68"/>
      <c r="BB203" s="70" t="s">
        <v>23</v>
      </c>
      <c r="BC203" s="71"/>
      <c r="BD203" s="71"/>
      <c r="BE203" s="71"/>
      <c r="BF203" s="71"/>
      <c r="BG203" s="71"/>
      <c r="BH203" s="71"/>
      <c r="BI203" s="71"/>
      <c r="BJ203" s="71"/>
      <c r="BK203" s="71"/>
      <c r="BL203" s="71"/>
      <c r="BM203" s="71"/>
      <c r="BN203" s="71"/>
      <c r="BO203" s="71"/>
      <c r="BP203" s="71"/>
      <c r="BQ203" s="71"/>
      <c r="BR203" s="71"/>
      <c r="BS203" s="71"/>
      <c r="BT203" s="71"/>
      <c r="BU203" s="71"/>
      <c r="BV203" s="71"/>
      <c r="BW203" s="71"/>
      <c r="BX203" s="71"/>
      <c r="BY203" s="71"/>
      <c r="BZ203" s="71"/>
      <c r="CA203" s="71"/>
      <c r="CB203" s="71"/>
      <c r="CC203" s="71"/>
      <c r="CD203" s="71"/>
      <c r="CE203" s="71"/>
      <c r="CF203" s="71"/>
      <c r="CG203" s="71"/>
      <c r="CH203" s="73"/>
      <c r="CI203" s="73"/>
      <c r="CJ203" s="73"/>
      <c r="CK203" s="73"/>
      <c r="CL203" s="73"/>
      <c r="CM203" s="73"/>
      <c r="CN203" s="73"/>
      <c r="CO203" s="76">
        <f>COUNTIF(BC203:CG203,"●")</f>
        <v>0</v>
      </c>
      <c r="CP203" s="75">
        <f>+CO203+CP195</f>
        <v>0</v>
      </c>
      <c r="CR203" s="142"/>
      <c r="CS203" s="37" t="s">
        <v>21</v>
      </c>
      <c r="CT203" s="50">
        <f>IFERROR(+CT202/CT201,"")</f>
        <v>0</v>
      </c>
      <c r="CU203" s="51" t="str">
        <f>IF(CT203="","",IF(CT203&gt;=0.285,"4週8休以上",IF(CT203&gt;=0.25,"4週7休以上4週8休未満",IF(CT203&gt;=0.214,"4週6休以上4週7休未満",IF(0.214&gt;CT203,"4週6休未満")))))</f>
        <v>4週6休未満</v>
      </c>
      <c r="CV203" s="110"/>
      <c r="CX203" s="70" t="s">
        <v>23</v>
      </c>
      <c r="CY203" s="71"/>
      <c r="CZ203" s="71"/>
      <c r="DA203" s="71"/>
      <c r="DB203" s="71"/>
      <c r="DC203" s="71"/>
      <c r="DD203" s="71"/>
      <c r="DE203" s="71"/>
      <c r="DF203" s="71"/>
      <c r="DG203" s="71"/>
      <c r="DH203" s="71"/>
      <c r="DI203" s="71"/>
      <c r="DJ203" s="71"/>
      <c r="DK203" s="71"/>
      <c r="DL203" s="71"/>
      <c r="DM203" s="71"/>
      <c r="DN203" s="71"/>
      <c r="DO203" s="71"/>
      <c r="DP203" s="71"/>
      <c r="DQ203" s="71"/>
      <c r="DR203" s="71"/>
      <c r="DS203" s="71"/>
      <c r="DT203" s="71"/>
      <c r="DU203" s="71"/>
      <c r="DV203" s="71"/>
      <c r="DW203" s="71"/>
      <c r="DX203" s="71"/>
      <c r="DY203" s="71"/>
      <c r="DZ203" s="71"/>
      <c r="EA203" s="71"/>
      <c r="EB203" s="71"/>
      <c r="EC203" s="71"/>
      <c r="ED203" s="73"/>
      <c r="EE203" s="73"/>
      <c r="EF203" s="73"/>
      <c r="EG203" s="73"/>
      <c r="EH203" s="73"/>
      <c r="EI203" s="73"/>
      <c r="EJ203" s="73"/>
      <c r="EK203" s="76">
        <f>COUNTIF(CY203:EC203,"●")</f>
        <v>0</v>
      </c>
      <c r="EL203" s="75">
        <f>+EK203+EL195</f>
        <v>0</v>
      </c>
      <c r="EN203" s="142"/>
      <c r="EO203" s="37" t="s">
        <v>21</v>
      </c>
      <c r="EP203" s="50">
        <f>IFERROR(+EP202/EP201,"")</f>
        <v>0</v>
      </c>
      <c r="EQ203" s="51" t="str">
        <f>IF(EP203="","",IF(EP203&gt;=0.285,"4週8休以上",IF(EP203&gt;=0.25,"4週7休以上4週8休未満",IF(EP203&gt;=0.214,"4週6休以上4週7休未満",IF(0.214&gt;EP203,"4週6休未満")))))</f>
        <v>4週6休未満</v>
      </c>
      <c r="ER203" s="68"/>
      <c r="ES203" s="68"/>
      <c r="ET203" s="68"/>
      <c r="EU203" s="68"/>
      <c r="EV203" s="68"/>
      <c r="EW203" s="68"/>
    </row>
    <row r="204" spans="1:153" s="28" customFormat="1" ht="19.5" thickBot="1">
      <c r="A204" s="110"/>
      <c r="C204" s="77" t="s">
        <v>25</v>
      </c>
      <c r="D204" s="137"/>
      <c r="E204" s="139"/>
      <c r="F204" s="137" t="str">
        <f>IF(COUNTIF(F203:L203,"")&gt;=7,"",IF(COUNTIF(F203:L203,"●")&gt;=2,"OK","OUT"))</f>
        <v/>
      </c>
      <c r="G204" s="138"/>
      <c r="H204" s="138"/>
      <c r="I204" s="138"/>
      <c r="J204" s="138"/>
      <c r="K204" s="138"/>
      <c r="L204" s="139"/>
      <c r="M204" s="137" t="str">
        <f>IF(COUNTIF(M203:S203,"")&gt;=7,"",IF(COUNTIF(M203:S203,"●")&gt;=2,"OK","OUT"))</f>
        <v/>
      </c>
      <c r="N204" s="138"/>
      <c r="O204" s="138"/>
      <c r="P204" s="138"/>
      <c r="Q204" s="138"/>
      <c r="R204" s="138"/>
      <c r="S204" s="139"/>
      <c r="T204" s="137" t="str">
        <f>IF(COUNTIF(T203:Z203,"")&gt;=7,"",IF(COUNTIF(T203:Z203,"●")&gt;=2,"OK","OUT"))</f>
        <v/>
      </c>
      <c r="U204" s="138"/>
      <c r="V204" s="138"/>
      <c r="W204" s="138"/>
      <c r="X204" s="138"/>
      <c r="Y204" s="138"/>
      <c r="Z204" s="139"/>
      <c r="AA204" s="137" t="str">
        <f>IF(COUNTIF(AA203:AG203,"")&gt;=7,"",IF(COUNTIF(AA203:AG203,"●")&gt;=2,"OK","OUT"))</f>
        <v/>
      </c>
      <c r="AB204" s="138"/>
      <c r="AC204" s="138"/>
      <c r="AD204" s="138"/>
      <c r="AE204" s="138"/>
      <c r="AF204" s="138"/>
      <c r="AG204" s="139"/>
      <c r="AH204" s="137" t="str">
        <f>IF(COUNTIF(AH203:AN203,"")&gt;=7,"",IF(COUNTIF(AH203:AN203,"●")&gt;=2,"OK","OUT"))</f>
        <v/>
      </c>
      <c r="AI204" s="138"/>
      <c r="AJ204" s="138"/>
      <c r="AK204" s="138"/>
      <c r="AL204" s="138"/>
      <c r="AM204" s="138"/>
      <c r="AN204" s="139"/>
      <c r="AO204" s="101"/>
      <c r="AP204" s="83"/>
      <c r="AQ204" s="79"/>
      <c r="AS204" s="143"/>
      <c r="AT204" s="80" t="s">
        <v>26</v>
      </c>
      <c r="AU204" s="81" t="str">
        <f>IF(COUNTIF(D204:AO204,"OUT")&gt;=1,"OUT","OK")</f>
        <v>OK</v>
      </c>
      <c r="AV204" s="82"/>
      <c r="AX204" s="68"/>
      <c r="AY204" s="68"/>
      <c r="AZ204" s="68"/>
      <c r="BB204" s="77" t="s">
        <v>25</v>
      </c>
      <c r="BC204" s="137"/>
      <c r="BD204" s="139"/>
      <c r="BE204" s="137" t="str">
        <f>IF(COUNTIF(BE203:BK203,"")&gt;=7,"",IF(COUNTIF(BE203:BK203,"●")&gt;=2,"OK","OUT"))</f>
        <v/>
      </c>
      <c r="BF204" s="138"/>
      <c r="BG204" s="138"/>
      <c r="BH204" s="138"/>
      <c r="BI204" s="138"/>
      <c r="BJ204" s="138"/>
      <c r="BK204" s="139"/>
      <c r="BL204" s="137" t="str">
        <f>IF(COUNTIF(BL203:BR203,"")&gt;=7,"",IF(COUNTIF(BL203:BR203,"●")&gt;=2,"OK","OUT"))</f>
        <v/>
      </c>
      <c r="BM204" s="138"/>
      <c r="BN204" s="138"/>
      <c r="BO204" s="138"/>
      <c r="BP204" s="138"/>
      <c r="BQ204" s="138"/>
      <c r="BR204" s="139"/>
      <c r="BS204" s="137" t="str">
        <f>IF(COUNTIF(BS203:BY203,"")&gt;=7,"",IF(COUNTIF(BS203:BY203,"●")&gt;=2,"OK","OUT"))</f>
        <v/>
      </c>
      <c r="BT204" s="138"/>
      <c r="BU204" s="138"/>
      <c r="BV204" s="138"/>
      <c r="BW204" s="138"/>
      <c r="BX204" s="138"/>
      <c r="BY204" s="139"/>
      <c r="BZ204" s="137" t="str">
        <f>IF(COUNTIF(BZ203:CF203,"")&gt;=7,"",IF(COUNTIF(BZ203:CF203,"●")&gt;=2,"OK","OUT"))</f>
        <v/>
      </c>
      <c r="CA204" s="138"/>
      <c r="CB204" s="138"/>
      <c r="CC204" s="138"/>
      <c r="CD204" s="138"/>
      <c r="CE204" s="138"/>
      <c r="CF204" s="139"/>
      <c r="CG204" s="137" t="str">
        <f>IF(COUNTIF(CG203:CM203,"")&gt;=7,"",IF(COUNTIF(CG203:CM203,"●")&gt;=2,"OK","OUT"))</f>
        <v/>
      </c>
      <c r="CH204" s="138"/>
      <c r="CI204" s="138"/>
      <c r="CJ204" s="138"/>
      <c r="CK204" s="138"/>
      <c r="CL204" s="138"/>
      <c r="CM204" s="139"/>
      <c r="CN204" s="101"/>
      <c r="CO204" s="83"/>
      <c r="CP204" s="79"/>
      <c r="CR204" s="143"/>
      <c r="CS204" s="80" t="s">
        <v>26</v>
      </c>
      <c r="CT204" s="81" t="str">
        <f>IF(COUNTIF(BC204:CN204,"OUT")&gt;=1,"OUT","OK")</f>
        <v>OK</v>
      </c>
      <c r="CU204" s="82"/>
      <c r="CV204" s="110"/>
      <c r="CX204" s="77" t="s">
        <v>25</v>
      </c>
      <c r="CY204" s="137"/>
      <c r="CZ204" s="139"/>
      <c r="DA204" s="137" t="str">
        <f>IF(COUNTIF(DA203:DG203,"")&gt;=7,"",IF(COUNTIF(DA203:DG203,"●")&gt;=2,"OK","OUT"))</f>
        <v/>
      </c>
      <c r="DB204" s="138"/>
      <c r="DC204" s="138"/>
      <c r="DD204" s="138"/>
      <c r="DE204" s="138"/>
      <c r="DF204" s="138"/>
      <c r="DG204" s="139"/>
      <c r="DH204" s="137" t="str">
        <f>IF(COUNTIF(DH203:DN203,"")&gt;=7,"",IF(COUNTIF(DH203:DN203,"●")&gt;=2,"OK","OUT"))</f>
        <v/>
      </c>
      <c r="DI204" s="138"/>
      <c r="DJ204" s="138"/>
      <c r="DK204" s="138"/>
      <c r="DL204" s="138"/>
      <c r="DM204" s="138"/>
      <c r="DN204" s="139"/>
      <c r="DO204" s="137" t="str">
        <f>IF(COUNTIF(DO203:DU203,"")&gt;=7,"",IF(COUNTIF(DO203:DU203,"●")&gt;=2,"OK","OUT"))</f>
        <v/>
      </c>
      <c r="DP204" s="138"/>
      <c r="DQ204" s="138"/>
      <c r="DR204" s="138"/>
      <c r="DS204" s="138"/>
      <c r="DT204" s="138"/>
      <c r="DU204" s="139"/>
      <c r="DV204" s="137" t="str">
        <f>IF(COUNTIF(DV203:EB203,"")&gt;=7,"",IF(COUNTIF(DV203:EB203,"●")&gt;=2,"OK","OUT"))</f>
        <v/>
      </c>
      <c r="DW204" s="138"/>
      <c r="DX204" s="138"/>
      <c r="DY204" s="138"/>
      <c r="DZ204" s="138"/>
      <c r="EA204" s="138"/>
      <c r="EB204" s="139"/>
      <c r="EC204" s="137" t="str">
        <f>IF(COUNTIF(EC203:EI203,"")&gt;=7,"",IF(COUNTIF(EC203:EI203,"●")&gt;=2,"OK","OUT"))</f>
        <v/>
      </c>
      <c r="ED204" s="138"/>
      <c r="EE204" s="138"/>
      <c r="EF204" s="138"/>
      <c r="EG204" s="138"/>
      <c r="EH204" s="138"/>
      <c r="EI204" s="139"/>
      <c r="EJ204" s="101"/>
      <c r="EK204" s="83"/>
      <c r="EL204" s="79"/>
      <c r="EN204" s="143"/>
      <c r="EO204" s="80" t="s">
        <v>26</v>
      </c>
      <c r="EP204" s="81" t="str">
        <f>IF(COUNTIF(CY204:EJ204,"OUT")&gt;=1,"OUT","OK")</f>
        <v>OK</v>
      </c>
      <c r="EQ204" s="82"/>
      <c r="ER204" s="68"/>
      <c r="ES204" s="68"/>
      <c r="ET204" s="68"/>
      <c r="EU204" s="68"/>
      <c r="EV204" s="68"/>
      <c r="EW204" s="68"/>
    </row>
    <row r="205" spans="1:153" ht="14.25" customHeight="1" thickBot="1">
      <c r="A205" s="110" t="str">
        <f t="shared" si="337"/>
        <v>対象期間</v>
      </c>
      <c r="AX205" s="1"/>
      <c r="AY205" s="1"/>
      <c r="AZ205" s="1"/>
      <c r="CV205" s="110"/>
      <c r="ER205" s="1"/>
      <c r="ES205" s="1"/>
      <c r="ET205" s="1"/>
      <c r="EU205" s="1"/>
      <c r="EV205" s="1"/>
      <c r="EW205" s="1"/>
    </row>
    <row r="206" spans="1:153" ht="11.25" customHeight="1">
      <c r="A206" s="111" t="s">
        <v>32</v>
      </c>
      <c r="C206" s="112"/>
      <c r="D206" s="113"/>
      <c r="E206" s="113"/>
      <c r="F206" s="113"/>
      <c r="G206" s="113"/>
      <c r="H206" s="113"/>
      <c r="I206" s="113"/>
      <c r="J206" s="113"/>
      <c r="K206" s="113"/>
      <c r="L206" s="113"/>
      <c r="M206" s="113"/>
      <c r="N206" s="113"/>
      <c r="O206" s="113"/>
      <c r="P206" s="113"/>
      <c r="Q206" s="113"/>
      <c r="R206" s="113"/>
      <c r="S206" s="113"/>
      <c r="T206" s="113"/>
      <c r="U206" s="113"/>
      <c r="V206" s="113"/>
      <c r="W206" s="113"/>
      <c r="X206" s="113"/>
      <c r="Y206" s="113"/>
      <c r="Z206" s="113"/>
      <c r="AA206" s="113"/>
      <c r="AB206" s="113"/>
      <c r="AC206" s="113"/>
      <c r="AD206" s="113"/>
      <c r="AE206" s="113"/>
      <c r="AF206" s="113"/>
      <c r="AG206" s="113"/>
      <c r="AH206" s="113"/>
      <c r="AI206" s="113"/>
      <c r="AJ206" s="113"/>
      <c r="AK206" s="113"/>
      <c r="AL206" s="113"/>
      <c r="AM206" s="113"/>
      <c r="AN206" s="113"/>
      <c r="AO206" s="113"/>
      <c r="AP206" s="113"/>
      <c r="AQ206" s="113"/>
      <c r="AR206" s="114"/>
      <c r="AS206" s="115"/>
      <c r="AT206" s="115"/>
      <c r="AU206" s="115"/>
      <c r="AV206" s="115"/>
      <c r="AW206" s="116"/>
      <c r="AX206" s="1"/>
      <c r="AY206" s="1"/>
      <c r="AZ206" s="1"/>
      <c r="BB206" s="112"/>
      <c r="BC206" s="113"/>
      <c r="BD206" s="113"/>
      <c r="BE206" s="113"/>
      <c r="BF206" s="113"/>
      <c r="BG206" s="113"/>
      <c r="BH206" s="113"/>
      <c r="BI206" s="113"/>
      <c r="BJ206" s="113"/>
      <c r="BK206" s="113"/>
      <c r="BL206" s="113"/>
      <c r="BM206" s="113"/>
      <c r="BN206" s="113"/>
      <c r="BO206" s="113"/>
      <c r="BP206" s="113"/>
      <c r="BQ206" s="113"/>
      <c r="BR206" s="113"/>
      <c r="BS206" s="113"/>
      <c r="BT206" s="113"/>
      <c r="BU206" s="113"/>
      <c r="BV206" s="113"/>
      <c r="BW206" s="113"/>
      <c r="BX206" s="113"/>
      <c r="BY206" s="113"/>
      <c r="BZ206" s="113"/>
      <c r="CA206" s="113"/>
      <c r="CB206" s="113"/>
      <c r="CC206" s="113"/>
      <c r="CD206" s="113"/>
      <c r="CE206" s="113"/>
      <c r="CF206" s="113"/>
      <c r="CG206" s="113"/>
      <c r="CH206" s="113"/>
      <c r="CI206" s="113"/>
      <c r="CJ206" s="113"/>
      <c r="CK206" s="113"/>
      <c r="CL206" s="113"/>
      <c r="CM206" s="113"/>
      <c r="CN206" s="113"/>
      <c r="CO206" s="113"/>
      <c r="CP206" s="113"/>
      <c r="CQ206" s="114"/>
      <c r="CR206" s="115"/>
      <c r="CS206" s="115"/>
      <c r="CT206" s="115"/>
      <c r="CU206" s="115"/>
      <c r="CV206" s="111"/>
      <c r="CX206" s="112"/>
      <c r="CY206" s="113"/>
      <c r="CZ206" s="113"/>
      <c r="DA206" s="113"/>
      <c r="DB206" s="113"/>
      <c r="DC206" s="113"/>
      <c r="DD206" s="113"/>
      <c r="DE206" s="113"/>
      <c r="DF206" s="113"/>
      <c r="DG206" s="113"/>
      <c r="DH206" s="113"/>
      <c r="DI206" s="113"/>
      <c r="DJ206" s="113"/>
      <c r="DK206" s="113"/>
      <c r="DL206" s="113"/>
      <c r="DM206" s="113"/>
      <c r="DN206" s="113"/>
      <c r="DO206" s="113"/>
      <c r="DP206" s="113"/>
      <c r="DQ206" s="113"/>
      <c r="DR206" s="113"/>
      <c r="DS206" s="113"/>
      <c r="DT206" s="113"/>
      <c r="DU206" s="113"/>
      <c r="DV206" s="113"/>
      <c r="DW206" s="113"/>
      <c r="DX206" s="113"/>
      <c r="DY206" s="113"/>
      <c r="DZ206" s="113"/>
      <c r="EA206" s="113"/>
      <c r="EB206" s="113"/>
      <c r="EC206" s="113"/>
      <c r="ED206" s="113"/>
      <c r="EE206" s="113"/>
      <c r="EF206" s="113"/>
      <c r="EG206" s="113"/>
      <c r="EH206" s="113"/>
      <c r="EI206" s="113"/>
      <c r="EJ206" s="113"/>
      <c r="EK206" s="113"/>
      <c r="EL206" s="113"/>
      <c r="EM206" s="114"/>
      <c r="EN206" s="115"/>
      <c r="EO206" s="115"/>
      <c r="EP206" s="115"/>
      <c r="EQ206" s="115"/>
      <c r="ER206" s="1"/>
      <c r="ES206" s="1"/>
      <c r="ET206" s="1"/>
      <c r="EU206" s="1"/>
      <c r="EV206" s="1"/>
      <c r="EW206" s="1"/>
    </row>
    <row r="207" spans="1:153" ht="21.75" customHeight="1">
      <c r="A207" s="111" t="s">
        <v>32</v>
      </c>
      <c r="C207" s="117" t="s">
        <v>33</v>
      </c>
      <c r="D207" s="118"/>
      <c r="E207" s="118"/>
      <c r="F207" s="118"/>
      <c r="G207" s="118"/>
      <c r="H207" s="118"/>
      <c r="I207" s="118"/>
      <c r="J207" s="118"/>
      <c r="K207" s="118"/>
      <c r="L207" s="118"/>
      <c r="M207" s="118"/>
      <c r="N207" s="118"/>
      <c r="O207" s="118"/>
      <c r="P207" s="118"/>
      <c r="Q207" s="118"/>
      <c r="R207" s="118"/>
      <c r="S207" s="118"/>
      <c r="T207" s="118"/>
      <c r="U207" s="118"/>
      <c r="V207" s="118"/>
      <c r="W207" s="118"/>
      <c r="X207" s="118"/>
      <c r="Y207" s="118"/>
      <c r="Z207" s="118"/>
      <c r="AA207" s="118"/>
      <c r="AB207" s="118"/>
      <c r="AC207" s="118"/>
      <c r="AD207" s="118"/>
      <c r="AE207" s="118"/>
      <c r="AF207" s="118"/>
      <c r="AG207" s="118"/>
      <c r="AH207" s="118"/>
      <c r="AI207" s="118"/>
      <c r="AJ207" s="118"/>
      <c r="AK207" s="118"/>
      <c r="AL207" s="118"/>
      <c r="AM207" s="118"/>
      <c r="AN207" s="118"/>
      <c r="AO207" s="118"/>
      <c r="AP207" s="118"/>
      <c r="AQ207" s="118"/>
      <c r="AR207" s="119"/>
      <c r="AS207" s="3" t="s">
        <v>34</v>
      </c>
      <c r="AW207" s="120"/>
      <c r="AX207" s="1"/>
      <c r="AY207" s="1"/>
      <c r="AZ207" s="1"/>
      <c r="BB207" s="117" t="s">
        <v>33</v>
      </c>
      <c r="BC207" s="118"/>
      <c r="BD207" s="118"/>
      <c r="BE207" s="118"/>
      <c r="BF207" s="118"/>
      <c r="BG207" s="118"/>
      <c r="BH207" s="118"/>
      <c r="BI207" s="118"/>
      <c r="BJ207" s="118"/>
      <c r="BK207" s="118"/>
      <c r="BL207" s="118"/>
      <c r="BM207" s="118"/>
      <c r="BN207" s="118"/>
      <c r="BO207" s="118"/>
      <c r="BP207" s="118"/>
      <c r="BQ207" s="118"/>
      <c r="BR207" s="118"/>
      <c r="BS207" s="118"/>
      <c r="BT207" s="118"/>
      <c r="BU207" s="118"/>
      <c r="BV207" s="118"/>
      <c r="BW207" s="118"/>
      <c r="BX207" s="118"/>
      <c r="BY207" s="118"/>
      <c r="BZ207" s="118"/>
      <c r="CA207" s="118"/>
      <c r="CB207" s="118"/>
      <c r="CC207" s="118"/>
      <c r="CD207" s="118"/>
      <c r="CE207" s="118"/>
      <c r="CF207" s="118"/>
      <c r="CG207" s="118"/>
      <c r="CH207" s="118"/>
      <c r="CI207" s="118"/>
      <c r="CJ207" s="118"/>
      <c r="CK207" s="118"/>
      <c r="CL207" s="118"/>
      <c r="CM207" s="118"/>
      <c r="CN207" s="118"/>
      <c r="CO207" s="118"/>
      <c r="CP207" s="118"/>
      <c r="CQ207" s="119"/>
      <c r="CR207" s="3" t="s">
        <v>34</v>
      </c>
      <c r="CV207" s="111"/>
      <c r="CX207" s="117" t="s">
        <v>33</v>
      </c>
      <c r="CY207" s="118"/>
      <c r="CZ207" s="118"/>
      <c r="DA207" s="118"/>
      <c r="DB207" s="118"/>
      <c r="DC207" s="118"/>
      <c r="DD207" s="118"/>
      <c r="DE207" s="118"/>
      <c r="DF207" s="118"/>
      <c r="DG207" s="118"/>
      <c r="DH207" s="118"/>
      <c r="DI207" s="118"/>
      <c r="DJ207" s="118"/>
      <c r="DK207" s="118"/>
      <c r="DL207" s="118"/>
      <c r="DM207" s="118"/>
      <c r="DN207" s="118"/>
      <c r="DO207" s="118"/>
      <c r="DP207" s="118"/>
      <c r="DQ207" s="118"/>
      <c r="DR207" s="118"/>
      <c r="DS207" s="118"/>
      <c r="DT207" s="118"/>
      <c r="DU207" s="118"/>
      <c r="DV207" s="118"/>
      <c r="DW207" s="118"/>
      <c r="DX207" s="118"/>
      <c r="DY207" s="118"/>
      <c r="DZ207" s="118"/>
      <c r="EA207" s="118"/>
      <c r="EB207" s="118"/>
      <c r="EC207" s="118"/>
      <c r="ED207" s="118"/>
      <c r="EE207" s="118"/>
      <c r="EF207" s="118"/>
      <c r="EG207" s="118"/>
      <c r="EH207" s="118"/>
      <c r="EI207" s="118"/>
      <c r="EJ207" s="118"/>
      <c r="EK207" s="118"/>
      <c r="EL207" s="118"/>
      <c r="EM207" s="119"/>
      <c r="EN207" s="3" t="s">
        <v>34</v>
      </c>
      <c r="ER207" s="1"/>
      <c r="ES207" s="1"/>
      <c r="ET207" s="1"/>
      <c r="EU207" s="1"/>
      <c r="EV207" s="1"/>
      <c r="EW207" s="1"/>
    </row>
    <row r="208" spans="1:153" ht="20.100000000000001" customHeight="1">
      <c r="A208" s="111" t="s">
        <v>32</v>
      </c>
      <c r="C208" s="140" t="s">
        <v>35</v>
      </c>
      <c r="D208" s="140"/>
      <c r="E208" s="140"/>
      <c r="F208" s="140"/>
      <c r="G208" s="140"/>
      <c r="H208" s="140"/>
      <c r="I208" s="140"/>
      <c r="J208" s="140"/>
      <c r="K208" s="140"/>
      <c r="L208" s="140"/>
      <c r="M208" s="140"/>
      <c r="N208" s="140"/>
      <c r="O208" s="140"/>
      <c r="P208" s="140"/>
      <c r="Q208" s="140"/>
      <c r="R208" s="140"/>
      <c r="S208" s="140"/>
      <c r="T208" s="140"/>
      <c r="U208" s="140"/>
      <c r="V208" s="140"/>
      <c r="W208" s="140"/>
      <c r="X208" s="140"/>
      <c r="Y208" s="140"/>
      <c r="Z208" s="140"/>
      <c r="AA208" s="140"/>
      <c r="AB208" s="140"/>
      <c r="AC208" s="140"/>
      <c r="AD208" s="140"/>
      <c r="AE208" s="140"/>
      <c r="AF208" s="140"/>
      <c r="AG208" s="140"/>
      <c r="AH208" s="140"/>
      <c r="AI208" s="140"/>
      <c r="AJ208" s="140"/>
      <c r="AK208" s="140"/>
      <c r="AL208" s="140"/>
      <c r="AM208" s="140"/>
      <c r="AN208" s="140"/>
      <c r="AO208" s="140"/>
      <c r="AP208" s="140"/>
      <c r="AQ208" s="140"/>
      <c r="AR208" s="119"/>
      <c r="AS208" s="135" t="s">
        <v>16</v>
      </c>
      <c r="AT208" s="121" t="s">
        <v>36</v>
      </c>
      <c r="AU208" s="122">
        <f>SUM(AU14,AU22,AU30,AU38,AU46,AU54,AU62,AU70,AU78,AU86,AU94,AU102,AU110,AU118,AU126,AU134,AU142,AU150,AU158,AU166,AU174,AU182,AU190,AU198)</f>
        <v>743</v>
      </c>
      <c r="AW208" s="120"/>
      <c r="AX208" s="1"/>
      <c r="AY208" s="1"/>
      <c r="AZ208" s="1"/>
      <c r="BB208" s="140" t="s">
        <v>35</v>
      </c>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c r="CN208" s="140"/>
      <c r="CO208" s="140"/>
      <c r="CP208" s="140"/>
      <c r="CQ208" s="119"/>
      <c r="CR208" s="135" t="s">
        <v>16</v>
      </c>
      <c r="CS208" s="121" t="s">
        <v>36</v>
      </c>
      <c r="CT208" s="122">
        <f>SUM(CT14,CT22,CT30,CT38,CT46,CT54,CT62,CT70,CT78,CT86,CT94,CT102,CT110,CT118,CT126,CT134,CT142,CT150,CT158,CT166,CT174,CT182,CT190,CT198)</f>
        <v>671</v>
      </c>
      <c r="CV208" s="111" t="s">
        <v>32</v>
      </c>
      <c r="CX208" s="140" t="s">
        <v>35</v>
      </c>
      <c r="CY208" s="140"/>
      <c r="CZ208" s="140"/>
      <c r="DA208" s="140"/>
      <c r="DB208" s="140"/>
      <c r="DC208" s="140"/>
      <c r="DD208" s="140"/>
      <c r="DE208" s="140"/>
      <c r="DF208" s="140"/>
      <c r="DG208" s="140"/>
      <c r="DH208" s="140"/>
      <c r="DI208" s="140"/>
      <c r="DJ208" s="140"/>
      <c r="DK208" s="140"/>
      <c r="DL208" s="140"/>
      <c r="DM208" s="140"/>
      <c r="DN208" s="140"/>
      <c r="DO208" s="140"/>
      <c r="DP208" s="140"/>
      <c r="DQ208" s="140"/>
      <c r="DR208" s="140"/>
      <c r="DS208" s="140"/>
      <c r="DT208" s="140"/>
      <c r="DU208" s="140"/>
      <c r="DV208" s="140"/>
      <c r="DW208" s="140"/>
      <c r="DX208" s="140"/>
      <c r="DY208" s="140"/>
      <c r="DZ208" s="140"/>
      <c r="EA208" s="140"/>
      <c r="EB208" s="140"/>
      <c r="EC208" s="140"/>
      <c r="ED208" s="140"/>
      <c r="EE208" s="140"/>
      <c r="EF208" s="140"/>
      <c r="EG208" s="140"/>
      <c r="EH208" s="140"/>
      <c r="EI208" s="140"/>
      <c r="EJ208" s="140"/>
      <c r="EK208" s="140"/>
      <c r="EL208" s="140"/>
      <c r="EM208" s="119"/>
      <c r="EN208" s="135" t="s">
        <v>16</v>
      </c>
      <c r="EO208" s="121" t="s">
        <v>36</v>
      </c>
      <c r="EP208" s="122">
        <f>SUM(EP14,EP22,EP30,EP38,EP46,EP54,EP62,EP70,EP78,EP86,EP94,EP102,EP110,EP118,EP126,EP134,EP142,EP150,EP158,EP166,EP174,EP182,EP190,EP198)</f>
        <v>671</v>
      </c>
      <c r="ER208" s="1"/>
      <c r="ES208" s="1"/>
      <c r="ET208" s="1"/>
      <c r="EU208" s="1"/>
      <c r="EV208" s="1"/>
      <c r="EW208" s="1"/>
    </row>
    <row r="209" spans="1:153" ht="20.100000000000001" customHeight="1">
      <c r="A209" s="111" t="s">
        <v>32</v>
      </c>
      <c r="C209" s="140"/>
      <c r="D209" s="140"/>
      <c r="E209" s="140"/>
      <c r="F209" s="140"/>
      <c r="G209" s="140"/>
      <c r="H209" s="140"/>
      <c r="I209" s="140"/>
      <c r="J209" s="140"/>
      <c r="K209" s="140"/>
      <c r="L209" s="140"/>
      <c r="M209" s="140"/>
      <c r="N209" s="140"/>
      <c r="O209" s="140"/>
      <c r="P209" s="140"/>
      <c r="Q209" s="140"/>
      <c r="R209" s="140"/>
      <c r="S209" s="140"/>
      <c r="T209" s="140"/>
      <c r="U209" s="140"/>
      <c r="V209" s="140"/>
      <c r="W209" s="140"/>
      <c r="X209" s="140"/>
      <c r="Y209" s="140"/>
      <c r="Z209" s="140"/>
      <c r="AA209" s="140"/>
      <c r="AB209" s="140"/>
      <c r="AC209" s="140"/>
      <c r="AD209" s="140"/>
      <c r="AE209" s="140"/>
      <c r="AF209" s="140"/>
      <c r="AG209" s="140"/>
      <c r="AH209" s="140"/>
      <c r="AI209" s="140"/>
      <c r="AJ209" s="140"/>
      <c r="AK209" s="140"/>
      <c r="AL209" s="140"/>
      <c r="AM209" s="140"/>
      <c r="AN209" s="140"/>
      <c r="AO209" s="140"/>
      <c r="AP209" s="140"/>
      <c r="AQ209" s="140"/>
      <c r="AR209" s="123"/>
      <c r="AS209" s="135"/>
      <c r="AT209" s="121" t="s">
        <v>37</v>
      </c>
      <c r="AU209" s="122">
        <f>SUM(AU15,AU23,AU31,AU39,AU47,AU55,AU63,AU71,AU79,AU87,AU95,AU103)</f>
        <v>0</v>
      </c>
      <c r="AW209" s="120"/>
      <c r="AX209" s="1"/>
      <c r="AY209" s="1"/>
      <c r="AZ209" s="1"/>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c r="CN209" s="140"/>
      <c r="CO209" s="140"/>
      <c r="CP209" s="140"/>
      <c r="CQ209" s="123"/>
      <c r="CR209" s="135"/>
      <c r="CS209" s="121" t="s">
        <v>37</v>
      </c>
      <c r="CT209" s="122">
        <f>SUM(CT15,CT23,CT31,CT39,CT47,CT55,CT63,CT71,CT79,CT87,CT95,CT103)</f>
        <v>89</v>
      </c>
      <c r="CV209" s="111" t="s">
        <v>32</v>
      </c>
      <c r="CX209" s="140"/>
      <c r="CY209" s="140"/>
      <c r="CZ209" s="140"/>
      <c r="DA209" s="140"/>
      <c r="DB209" s="140"/>
      <c r="DC209" s="140"/>
      <c r="DD209" s="140"/>
      <c r="DE209" s="140"/>
      <c r="DF209" s="140"/>
      <c r="DG209" s="140"/>
      <c r="DH209" s="140"/>
      <c r="DI209" s="140"/>
      <c r="DJ209" s="140"/>
      <c r="DK209" s="140"/>
      <c r="DL209" s="140"/>
      <c r="DM209" s="140"/>
      <c r="DN209" s="140"/>
      <c r="DO209" s="140"/>
      <c r="DP209" s="140"/>
      <c r="DQ209" s="140"/>
      <c r="DR209" s="140"/>
      <c r="DS209" s="140"/>
      <c r="DT209" s="140"/>
      <c r="DU209" s="140"/>
      <c r="DV209" s="140"/>
      <c r="DW209" s="140"/>
      <c r="DX209" s="140"/>
      <c r="DY209" s="140"/>
      <c r="DZ209" s="140"/>
      <c r="EA209" s="140"/>
      <c r="EB209" s="140"/>
      <c r="EC209" s="140"/>
      <c r="ED209" s="140"/>
      <c r="EE209" s="140"/>
      <c r="EF209" s="140"/>
      <c r="EG209" s="140"/>
      <c r="EH209" s="140"/>
      <c r="EI209" s="140"/>
      <c r="EJ209" s="140"/>
      <c r="EK209" s="140"/>
      <c r="EL209" s="140"/>
      <c r="EM209" s="123"/>
      <c r="EN209" s="135"/>
      <c r="EO209" s="121" t="s">
        <v>37</v>
      </c>
      <c r="EP209" s="122">
        <f>SUM(EP15,EP23,EP31,EP39,EP47,EP55,EP63,EP71,EP79,EP87,EP95,EP103)</f>
        <v>89</v>
      </c>
      <c r="ER209" s="1"/>
      <c r="ES209" s="1"/>
      <c r="ET209" s="1"/>
      <c r="EU209" s="1"/>
      <c r="EV209" s="1"/>
      <c r="EW209" s="1"/>
    </row>
    <row r="210" spans="1:153" ht="20.100000000000001" customHeight="1">
      <c r="A210" s="111" t="s">
        <v>32</v>
      </c>
      <c r="C210" s="124" t="s">
        <v>38</v>
      </c>
      <c r="D210" s="124"/>
      <c r="E210" s="124"/>
      <c r="F210" s="124"/>
      <c r="G210" s="124"/>
      <c r="H210" s="124"/>
      <c r="I210" s="124"/>
      <c r="J210" s="124"/>
      <c r="K210" s="124"/>
      <c r="L210" s="124"/>
      <c r="M210" s="124"/>
      <c r="N210" s="124"/>
      <c r="O210" s="124"/>
      <c r="P210" s="124"/>
      <c r="Q210" s="124"/>
      <c r="R210" s="124"/>
      <c r="S210" s="124"/>
      <c r="T210" s="124"/>
      <c r="U210" s="124"/>
      <c r="V210" s="124"/>
      <c r="W210" s="124"/>
      <c r="X210" s="124"/>
      <c r="Y210" s="124"/>
      <c r="Z210" s="124"/>
      <c r="AA210" s="124"/>
      <c r="AB210" s="124"/>
      <c r="AC210" s="124"/>
      <c r="AD210" s="124"/>
      <c r="AE210" s="124"/>
      <c r="AF210" s="124"/>
      <c r="AG210" s="124"/>
      <c r="AH210" s="124"/>
      <c r="AI210" s="124"/>
      <c r="AJ210" s="124"/>
      <c r="AK210" s="124"/>
      <c r="AL210" s="124"/>
      <c r="AM210" s="124"/>
      <c r="AN210" s="124"/>
      <c r="AO210" s="124"/>
      <c r="AP210" s="124"/>
      <c r="AQ210" s="124"/>
      <c r="AR210" s="125"/>
      <c r="AS210" s="135"/>
      <c r="AT210" s="126" t="s">
        <v>21</v>
      </c>
      <c r="AU210" s="50">
        <f>IFERROR(+AU209/AU208,"")</f>
        <v>0</v>
      </c>
      <c r="AV210" s="127" t="str">
        <f>IF(AU210="","",IF(AU210&gt;=0.285,"4週8休以上",IF(AU210&gt;=0.25,"4週7休以上4週8休未満",IF(AU210&gt;=0.214,"4週6休以上4週7休未満",IF(0.214&gt;AU210,"4週6休未満")))))</f>
        <v>4週6休未満</v>
      </c>
      <c r="AW210" s="120"/>
      <c r="AX210" s="1"/>
      <c r="AY210" s="1"/>
      <c r="AZ210" s="1"/>
      <c r="BB210" s="124" t="s">
        <v>38</v>
      </c>
      <c r="BC210" s="124"/>
      <c r="BD210" s="124"/>
      <c r="BE210" s="124"/>
      <c r="BF210" s="124"/>
      <c r="BG210" s="124"/>
      <c r="BH210" s="124"/>
      <c r="BI210" s="124"/>
      <c r="BJ210" s="124"/>
      <c r="BK210" s="124"/>
      <c r="BL210" s="124"/>
      <c r="BM210" s="124"/>
      <c r="BN210" s="124"/>
      <c r="BO210" s="124"/>
      <c r="BP210" s="124"/>
      <c r="BQ210" s="124"/>
      <c r="BR210" s="124"/>
      <c r="BS210" s="124"/>
      <c r="BT210" s="124"/>
      <c r="BU210" s="124"/>
      <c r="BV210" s="124"/>
      <c r="BW210" s="124"/>
      <c r="BX210" s="124"/>
      <c r="BY210" s="124"/>
      <c r="BZ210" s="124"/>
      <c r="CA210" s="124"/>
      <c r="CB210" s="124"/>
      <c r="CC210" s="124"/>
      <c r="CD210" s="124"/>
      <c r="CE210" s="124"/>
      <c r="CF210" s="124"/>
      <c r="CG210" s="124"/>
      <c r="CH210" s="124"/>
      <c r="CI210" s="124"/>
      <c r="CJ210" s="124"/>
      <c r="CK210" s="124"/>
      <c r="CL210" s="124"/>
      <c r="CM210" s="124"/>
      <c r="CN210" s="124"/>
      <c r="CO210" s="124"/>
      <c r="CP210" s="124"/>
      <c r="CQ210" s="125"/>
      <c r="CR210" s="135"/>
      <c r="CS210" s="126" t="s">
        <v>21</v>
      </c>
      <c r="CT210" s="50">
        <f>IFERROR(+CT209/CT208,"")</f>
        <v>0.13263785394932937</v>
      </c>
      <c r="CU210" s="127" t="str">
        <f>IF(CT210="","",IF(CT210&gt;=0.285,"4週8休以上",IF(CT210&gt;=0.25,"4週7休以上4週8休未満",IF(CT210&gt;=0.214,"4週6休以上4週7休未満",IF(0.214&gt;CT210,"4週6休未満")))))</f>
        <v>4週6休未満</v>
      </c>
      <c r="CV210" s="111" t="s">
        <v>32</v>
      </c>
      <c r="CX210" s="124" t="s">
        <v>38</v>
      </c>
      <c r="CY210" s="124"/>
      <c r="CZ210" s="124"/>
      <c r="DA210" s="124"/>
      <c r="DB210" s="124"/>
      <c r="DC210" s="124"/>
      <c r="DD210" s="124"/>
      <c r="DE210" s="124"/>
      <c r="DF210" s="124"/>
      <c r="DG210" s="124"/>
      <c r="DH210" s="124"/>
      <c r="DI210" s="124"/>
      <c r="DJ210" s="124"/>
      <c r="DK210" s="124"/>
      <c r="DL210" s="124"/>
      <c r="DM210" s="124"/>
      <c r="DN210" s="124"/>
      <c r="DO210" s="124"/>
      <c r="DP210" s="124"/>
      <c r="DQ210" s="124"/>
      <c r="DR210" s="124"/>
      <c r="DS210" s="124"/>
      <c r="DT210" s="124"/>
      <c r="DU210" s="124"/>
      <c r="DV210" s="124"/>
      <c r="DW210" s="124"/>
      <c r="DX210" s="124"/>
      <c r="DY210" s="124"/>
      <c r="DZ210" s="124"/>
      <c r="EA210" s="124"/>
      <c r="EB210" s="124"/>
      <c r="EC210" s="124"/>
      <c r="ED210" s="124"/>
      <c r="EE210" s="124"/>
      <c r="EF210" s="124"/>
      <c r="EG210" s="124"/>
      <c r="EH210" s="124"/>
      <c r="EI210" s="124"/>
      <c r="EJ210" s="124"/>
      <c r="EK210" s="124"/>
      <c r="EL210" s="124"/>
      <c r="EM210" s="125"/>
      <c r="EN210" s="135"/>
      <c r="EO210" s="126" t="s">
        <v>21</v>
      </c>
      <c r="EP210" s="50">
        <f>IFERROR(+EP209/EP208,"")</f>
        <v>0.13263785394932937</v>
      </c>
      <c r="EQ210" s="127" t="str">
        <f>IF(EP210="","",IF(EP210&gt;=0.285,"4週8休以上",IF(EP210&gt;=0.25,"4週7休以上4週8休未満",IF(EP210&gt;=0.214,"4週6休以上4週7休未満",IF(0.214&gt;EP210,"4週6休未満")))))</f>
        <v>4週6休未満</v>
      </c>
      <c r="ER210" s="1"/>
      <c r="ES210" s="1"/>
      <c r="ET210" s="1"/>
      <c r="EU210" s="1"/>
      <c r="EV210" s="1"/>
      <c r="EW210" s="1"/>
    </row>
    <row r="211" spans="1:153" ht="20.100000000000001" customHeight="1">
      <c r="A211" s="111" t="s">
        <v>32</v>
      </c>
      <c r="C211" s="136" t="s">
        <v>39</v>
      </c>
      <c r="D211" s="136"/>
      <c r="E211" s="136"/>
      <c r="F211" s="136"/>
      <c r="G211" s="136"/>
      <c r="H211" s="136"/>
      <c r="I211" s="136"/>
      <c r="J211" s="136"/>
      <c r="K211" s="136"/>
      <c r="L211" s="136"/>
      <c r="M211" s="136"/>
      <c r="N211" s="136"/>
      <c r="O211" s="136"/>
      <c r="P211" s="136"/>
      <c r="Q211" s="136"/>
      <c r="R211" s="136"/>
      <c r="S211" s="136"/>
      <c r="T211" s="136"/>
      <c r="U211" s="136"/>
      <c r="V211" s="136"/>
      <c r="W211" s="136"/>
      <c r="X211" s="136"/>
      <c r="Y211" s="136"/>
      <c r="Z211" s="136"/>
      <c r="AA211" s="136"/>
      <c r="AB211" s="136"/>
      <c r="AC211" s="136"/>
      <c r="AD211" s="136"/>
      <c r="AE211" s="136"/>
      <c r="AF211" s="136"/>
      <c r="AG211" s="136"/>
      <c r="AH211" s="136"/>
      <c r="AI211" s="136"/>
      <c r="AJ211" s="136"/>
      <c r="AK211" s="136"/>
      <c r="AL211" s="136"/>
      <c r="AM211" s="136"/>
      <c r="AN211" s="136"/>
      <c r="AO211" s="136"/>
      <c r="AP211" s="136"/>
      <c r="AQ211" s="136"/>
      <c r="AR211" s="128"/>
      <c r="AS211" s="135" t="s">
        <v>23</v>
      </c>
      <c r="AT211" s="121" t="s">
        <v>36</v>
      </c>
      <c r="AU211" s="122">
        <f>SUM(AU17,AU25,AU33,AU41,AU49,AU57,AU65,AU73,AU81,AU89,AU97,AU105,AU113,AU121,AU129,AU137,AU145,AU153,AU161,AU169,AU177,AU185,AU193,AU201)</f>
        <v>743</v>
      </c>
      <c r="AW211" s="120"/>
      <c r="AX211" s="1"/>
      <c r="AY211" s="1"/>
      <c r="AZ211" s="1"/>
      <c r="BB211" s="136" t="s">
        <v>39</v>
      </c>
      <c r="BC211" s="136"/>
      <c r="BD211" s="136"/>
      <c r="BE211" s="136"/>
      <c r="BF211" s="136"/>
      <c r="BG211" s="136"/>
      <c r="BH211" s="136"/>
      <c r="BI211" s="136"/>
      <c r="BJ211" s="136"/>
      <c r="BK211" s="136"/>
      <c r="BL211" s="136"/>
      <c r="BM211" s="136"/>
      <c r="BN211" s="136"/>
      <c r="BO211" s="136"/>
      <c r="BP211" s="136"/>
      <c r="BQ211" s="136"/>
      <c r="BR211" s="136"/>
      <c r="BS211" s="136"/>
      <c r="BT211" s="136"/>
      <c r="BU211" s="136"/>
      <c r="BV211" s="136"/>
      <c r="BW211" s="136"/>
      <c r="BX211" s="136"/>
      <c r="BY211" s="136"/>
      <c r="BZ211" s="136"/>
      <c r="CA211" s="136"/>
      <c r="CB211" s="136"/>
      <c r="CC211" s="136"/>
      <c r="CD211" s="136"/>
      <c r="CE211" s="136"/>
      <c r="CF211" s="136"/>
      <c r="CG211" s="136"/>
      <c r="CH211" s="136"/>
      <c r="CI211" s="136"/>
      <c r="CJ211" s="136"/>
      <c r="CK211" s="136"/>
      <c r="CL211" s="136"/>
      <c r="CM211" s="136"/>
      <c r="CN211" s="136"/>
      <c r="CO211" s="136"/>
      <c r="CP211" s="136"/>
      <c r="CQ211" s="128"/>
      <c r="CR211" s="135" t="s">
        <v>23</v>
      </c>
      <c r="CS211" s="121" t="s">
        <v>36</v>
      </c>
      <c r="CT211" s="122">
        <f>SUM(CT17,CT25,CT33,CT41,CT49,CT57,CT65,CT73,CT81,CT89,CT97,CT105,CT113,CT121,CT129,CT137,CT145,CT153,CT161,CT169,CT177,CT185,CT193,CT201)</f>
        <v>702</v>
      </c>
      <c r="CV211" s="111" t="s">
        <v>32</v>
      </c>
      <c r="CX211" s="136" t="s">
        <v>39</v>
      </c>
      <c r="CY211" s="136"/>
      <c r="CZ211" s="136"/>
      <c r="DA211" s="136"/>
      <c r="DB211" s="136"/>
      <c r="DC211" s="136"/>
      <c r="DD211" s="136"/>
      <c r="DE211" s="136"/>
      <c r="DF211" s="136"/>
      <c r="DG211" s="136"/>
      <c r="DH211" s="136"/>
      <c r="DI211" s="136"/>
      <c r="DJ211" s="136"/>
      <c r="DK211" s="136"/>
      <c r="DL211" s="136"/>
      <c r="DM211" s="136"/>
      <c r="DN211" s="136"/>
      <c r="DO211" s="136"/>
      <c r="DP211" s="136"/>
      <c r="DQ211" s="136"/>
      <c r="DR211" s="136"/>
      <c r="DS211" s="136"/>
      <c r="DT211" s="136"/>
      <c r="DU211" s="136"/>
      <c r="DV211" s="136"/>
      <c r="DW211" s="136"/>
      <c r="DX211" s="136"/>
      <c r="DY211" s="136"/>
      <c r="DZ211" s="136"/>
      <c r="EA211" s="136"/>
      <c r="EB211" s="136"/>
      <c r="EC211" s="136"/>
      <c r="ED211" s="136"/>
      <c r="EE211" s="136"/>
      <c r="EF211" s="136"/>
      <c r="EG211" s="136"/>
      <c r="EH211" s="136"/>
      <c r="EI211" s="136"/>
      <c r="EJ211" s="136"/>
      <c r="EK211" s="136"/>
      <c r="EL211" s="136"/>
      <c r="EM211" s="128"/>
      <c r="EN211" s="135" t="s">
        <v>23</v>
      </c>
      <c r="EO211" s="121" t="s">
        <v>36</v>
      </c>
      <c r="EP211" s="122">
        <f>SUM(EP17,EP25,EP33,EP41,EP49,EP57,EP65,EP73,EP81,EP89,EP97,EP105,EP113,EP121,EP129,EP137,EP145,EP153,EP161,EP169,EP177,EP185,EP193,EP201)</f>
        <v>671</v>
      </c>
      <c r="ER211" s="1"/>
      <c r="ES211" s="1"/>
      <c r="ET211" s="1"/>
      <c r="EU211" s="1"/>
      <c r="EV211" s="1"/>
      <c r="EW211" s="1"/>
    </row>
    <row r="212" spans="1:153" ht="20.100000000000001" customHeight="1">
      <c r="A212" s="111" t="s">
        <v>32</v>
      </c>
      <c r="C212" s="136"/>
      <c r="D212" s="136"/>
      <c r="E212" s="136"/>
      <c r="F212" s="136"/>
      <c r="G212" s="136"/>
      <c r="H212" s="136"/>
      <c r="I212" s="136"/>
      <c r="J212" s="136"/>
      <c r="K212" s="136"/>
      <c r="L212" s="136"/>
      <c r="M212" s="136"/>
      <c r="N212" s="136"/>
      <c r="O212" s="136"/>
      <c r="P212" s="136"/>
      <c r="Q212" s="136"/>
      <c r="R212" s="136"/>
      <c r="S212" s="136"/>
      <c r="T212" s="136"/>
      <c r="U212" s="136"/>
      <c r="V212" s="136"/>
      <c r="W212" s="136"/>
      <c r="X212" s="136"/>
      <c r="Y212" s="136"/>
      <c r="Z212" s="136"/>
      <c r="AA212" s="136"/>
      <c r="AB212" s="136"/>
      <c r="AC212" s="136"/>
      <c r="AD212" s="136"/>
      <c r="AE212" s="136"/>
      <c r="AF212" s="136"/>
      <c r="AG212" s="136"/>
      <c r="AH212" s="136"/>
      <c r="AI212" s="136"/>
      <c r="AJ212" s="136"/>
      <c r="AK212" s="136"/>
      <c r="AL212" s="136"/>
      <c r="AM212" s="136"/>
      <c r="AN212" s="136"/>
      <c r="AO212" s="136"/>
      <c r="AP212" s="136"/>
      <c r="AQ212" s="136"/>
      <c r="AR212" s="123"/>
      <c r="AS212" s="135"/>
      <c r="AT212" s="121" t="s">
        <v>37</v>
      </c>
      <c r="AU212" s="122">
        <f>SUM(AU18,AU26,AU34,AU42,AU50,AU58,AU66,AU74,AU82,AU90,AU98,AU106)</f>
        <v>0</v>
      </c>
      <c r="AW212" s="120"/>
      <c r="AX212" s="1"/>
      <c r="AY212" s="1"/>
      <c r="AZ212" s="1"/>
      <c r="BB212" s="136"/>
      <c r="BC212" s="136"/>
      <c r="BD212" s="136"/>
      <c r="BE212" s="136"/>
      <c r="BF212" s="136"/>
      <c r="BG212" s="136"/>
      <c r="BH212" s="136"/>
      <c r="BI212" s="136"/>
      <c r="BJ212" s="136"/>
      <c r="BK212" s="136"/>
      <c r="BL212" s="136"/>
      <c r="BM212" s="136"/>
      <c r="BN212" s="136"/>
      <c r="BO212" s="136"/>
      <c r="BP212" s="136"/>
      <c r="BQ212" s="136"/>
      <c r="BR212" s="136"/>
      <c r="BS212" s="136"/>
      <c r="BT212" s="136"/>
      <c r="BU212" s="136"/>
      <c r="BV212" s="136"/>
      <c r="BW212" s="136"/>
      <c r="BX212" s="136"/>
      <c r="BY212" s="136"/>
      <c r="BZ212" s="136"/>
      <c r="CA212" s="136"/>
      <c r="CB212" s="136"/>
      <c r="CC212" s="136"/>
      <c r="CD212" s="136"/>
      <c r="CE212" s="136"/>
      <c r="CF212" s="136"/>
      <c r="CG212" s="136"/>
      <c r="CH212" s="136"/>
      <c r="CI212" s="136"/>
      <c r="CJ212" s="136"/>
      <c r="CK212" s="136"/>
      <c r="CL212" s="136"/>
      <c r="CM212" s="136"/>
      <c r="CN212" s="136"/>
      <c r="CO212" s="136"/>
      <c r="CP212" s="136"/>
      <c r="CQ212" s="123"/>
      <c r="CR212" s="135"/>
      <c r="CS212" s="121" t="s">
        <v>37</v>
      </c>
      <c r="CT212" s="122">
        <f>SUM(CT18,CT26,CT34,CT42,CT50,CT58,CT66,CT74,CT82,CT90,CT98,CT106)</f>
        <v>0</v>
      </c>
      <c r="CV212" s="111" t="s">
        <v>32</v>
      </c>
      <c r="CX212" s="136"/>
      <c r="CY212" s="136"/>
      <c r="CZ212" s="136"/>
      <c r="DA212" s="136"/>
      <c r="DB212" s="136"/>
      <c r="DC212" s="136"/>
      <c r="DD212" s="136"/>
      <c r="DE212" s="136"/>
      <c r="DF212" s="136"/>
      <c r="DG212" s="136"/>
      <c r="DH212" s="136"/>
      <c r="DI212" s="136"/>
      <c r="DJ212" s="136"/>
      <c r="DK212" s="136"/>
      <c r="DL212" s="136"/>
      <c r="DM212" s="136"/>
      <c r="DN212" s="136"/>
      <c r="DO212" s="136"/>
      <c r="DP212" s="136"/>
      <c r="DQ212" s="136"/>
      <c r="DR212" s="136"/>
      <c r="DS212" s="136"/>
      <c r="DT212" s="136"/>
      <c r="DU212" s="136"/>
      <c r="DV212" s="136"/>
      <c r="DW212" s="136"/>
      <c r="DX212" s="136"/>
      <c r="DY212" s="136"/>
      <c r="DZ212" s="136"/>
      <c r="EA212" s="136"/>
      <c r="EB212" s="136"/>
      <c r="EC212" s="136"/>
      <c r="ED212" s="136"/>
      <c r="EE212" s="136"/>
      <c r="EF212" s="136"/>
      <c r="EG212" s="136"/>
      <c r="EH212" s="136"/>
      <c r="EI212" s="136"/>
      <c r="EJ212" s="136"/>
      <c r="EK212" s="136"/>
      <c r="EL212" s="136"/>
      <c r="EM212" s="123"/>
      <c r="EN212" s="135"/>
      <c r="EO212" s="121" t="s">
        <v>37</v>
      </c>
      <c r="EP212" s="122">
        <f>SUM(EP18,EP26,EP34,EP42,EP50,EP58,EP66,EP74,EP82,EP90,EP98,EP106)</f>
        <v>88</v>
      </c>
      <c r="ER212" s="1"/>
      <c r="ES212" s="1"/>
      <c r="ET212" s="1"/>
      <c r="EU212" s="1"/>
      <c r="EV212" s="1"/>
      <c r="EW212" s="1"/>
    </row>
    <row r="213" spans="1:153" ht="20.100000000000001" customHeight="1">
      <c r="A213" s="111" t="s">
        <v>32</v>
      </c>
      <c r="C213" s="136"/>
      <c r="D213" s="136"/>
      <c r="E213" s="136"/>
      <c r="F213" s="136"/>
      <c r="G213" s="136"/>
      <c r="H213" s="136"/>
      <c r="I213" s="136"/>
      <c r="J213" s="136"/>
      <c r="K213" s="136"/>
      <c r="L213" s="136"/>
      <c r="M213" s="136"/>
      <c r="N213" s="136"/>
      <c r="O213" s="136"/>
      <c r="P213" s="136"/>
      <c r="Q213" s="136"/>
      <c r="R213" s="136"/>
      <c r="S213" s="136"/>
      <c r="T213" s="136"/>
      <c r="U213" s="136"/>
      <c r="V213" s="136"/>
      <c r="W213" s="136"/>
      <c r="X213" s="136"/>
      <c r="Y213" s="136"/>
      <c r="Z213" s="136"/>
      <c r="AA213" s="136"/>
      <c r="AB213" s="136"/>
      <c r="AC213" s="136"/>
      <c r="AD213" s="136"/>
      <c r="AE213" s="136"/>
      <c r="AF213" s="136"/>
      <c r="AG213" s="136"/>
      <c r="AH213" s="136"/>
      <c r="AI213" s="136"/>
      <c r="AJ213" s="136"/>
      <c r="AK213" s="136"/>
      <c r="AL213" s="136"/>
      <c r="AM213" s="136"/>
      <c r="AN213" s="136"/>
      <c r="AO213" s="136"/>
      <c r="AP213" s="136"/>
      <c r="AQ213" s="136"/>
      <c r="AR213" s="123"/>
      <c r="AS213" s="135"/>
      <c r="AT213" s="126" t="s">
        <v>21</v>
      </c>
      <c r="AU213" s="50">
        <f>IFERROR(+AU212/AU211,"")</f>
        <v>0</v>
      </c>
      <c r="AV213" s="127" t="str">
        <f>IF(AU213="","",IF(AU213&gt;=0.285,"4週8休以上",IF(AU213&gt;=0.25,"4週7休以上4週8休未満",IF(AU213&gt;=0.214,"4週6休以上4週7休未満",IF(0.214&gt;AU213,"4週6休未満")))))</f>
        <v>4週6休未満</v>
      </c>
      <c r="AW213" s="120"/>
      <c r="AX213" s="1"/>
      <c r="AY213" s="1"/>
      <c r="AZ213" s="1"/>
      <c r="BB213" s="136"/>
      <c r="BC213" s="136"/>
      <c r="BD213" s="136"/>
      <c r="BE213" s="136"/>
      <c r="BF213" s="136"/>
      <c r="BG213" s="136"/>
      <c r="BH213" s="136"/>
      <c r="BI213" s="136"/>
      <c r="BJ213" s="136"/>
      <c r="BK213" s="136"/>
      <c r="BL213" s="136"/>
      <c r="BM213" s="136"/>
      <c r="BN213" s="136"/>
      <c r="BO213" s="136"/>
      <c r="BP213" s="136"/>
      <c r="BQ213" s="136"/>
      <c r="BR213" s="136"/>
      <c r="BS213" s="136"/>
      <c r="BT213" s="136"/>
      <c r="BU213" s="136"/>
      <c r="BV213" s="136"/>
      <c r="BW213" s="136"/>
      <c r="BX213" s="136"/>
      <c r="BY213" s="136"/>
      <c r="BZ213" s="136"/>
      <c r="CA213" s="136"/>
      <c r="CB213" s="136"/>
      <c r="CC213" s="136"/>
      <c r="CD213" s="136"/>
      <c r="CE213" s="136"/>
      <c r="CF213" s="136"/>
      <c r="CG213" s="136"/>
      <c r="CH213" s="136"/>
      <c r="CI213" s="136"/>
      <c r="CJ213" s="136"/>
      <c r="CK213" s="136"/>
      <c r="CL213" s="136"/>
      <c r="CM213" s="136"/>
      <c r="CN213" s="136"/>
      <c r="CO213" s="136"/>
      <c r="CP213" s="136"/>
      <c r="CQ213" s="123"/>
      <c r="CR213" s="135"/>
      <c r="CS213" s="126" t="s">
        <v>21</v>
      </c>
      <c r="CT213" s="50">
        <f>IFERROR(+CT212/CT211,"")</f>
        <v>0</v>
      </c>
      <c r="CU213" s="127" t="str">
        <f>IF(CT213="","",IF(CT213&gt;=0.285,"4週8休以上",IF(CT213&gt;=0.25,"4週7休以上4週8休未満",IF(CT213&gt;=0.214,"4週6休以上4週7休未満",IF(0.214&gt;CT213,"4週6休未満")))))</f>
        <v>4週6休未満</v>
      </c>
      <c r="CV213" s="111" t="s">
        <v>32</v>
      </c>
      <c r="CX213" s="136"/>
      <c r="CY213" s="136"/>
      <c r="CZ213" s="136"/>
      <c r="DA213" s="136"/>
      <c r="DB213" s="136"/>
      <c r="DC213" s="136"/>
      <c r="DD213" s="136"/>
      <c r="DE213" s="136"/>
      <c r="DF213" s="136"/>
      <c r="DG213" s="136"/>
      <c r="DH213" s="136"/>
      <c r="DI213" s="136"/>
      <c r="DJ213" s="136"/>
      <c r="DK213" s="136"/>
      <c r="DL213" s="136"/>
      <c r="DM213" s="136"/>
      <c r="DN213" s="136"/>
      <c r="DO213" s="136"/>
      <c r="DP213" s="136"/>
      <c r="DQ213" s="136"/>
      <c r="DR213" s="136"/>
      <c r="DS213" s="136"/>
      <c r="DT213" s="136"/>
      <c r="DU213" s="136"/>
      <c r="DV213" s="136"/>
      <c r="DW213" s="136"/>
      <c r="DX213" s="136"/>
      <c r="DY213" s="136"/>
      <c r="DZ213" s="136"/>
      <c r="EA213" s="136"/>
      <c r="EB213" s="136"/>
      <c r="EC213" s="136"/>
      <c r="ED213" s="136"/>
      <c r="EE213" s="136"/>
      <c r="EF213" s="136"/>
      <c r="EG213" s="136"/>
      <c r="EH213" s="136"/>
      <c r="EI213" s="136"/>
      <c r="EJ213" s="136"/>
      <c r="EK213" s="136"/>
      <c r="EL213" s="136"/>
      <c r="EM213" s="123"/>
      <c r="EN213" s="135"/>
      <c r="EO213" s="126" t="s">
        <v>21</v>
      </c>
      <c r="EP213" s="50">
        <f>IFERROR(+EP212/EP211,"")</f>
        <v>0.13114754098360656</v>
      </c>
      <c r="EQ213" s="127" t="str">
        <f>IF(EP213="","",IF(EP213&gt;=0.285,"4週8休以上",IF(EP213&gt;=0.25,"4週7休以上4週8休未満",IF(EP213&gt;=0.214,"4週6休以上4週7休未満",IF(0.214&gt;EP213,"4週6休未満")))))</f>
        <v>4週6休未満</v>
      </c>
      <c r="ER213" s="1"/>
      <c r="ES213" s="1"/>
      <c r="ET213" s="1"/>
      <c r="EU213" s="1"/>
      <c r="EV213" s="1"/>
      <c r="EW213" s="1"/>
    </row>
    <row r="214" spans="1:153" ht="17.25" customHeight="1" thickBot="1">
      <c r="A214" s="111" t="s">
        <v>32</v>
      </c>
      <c r="C214" s="136"/>
      <c r="D214" s="136"/>
      <c r="E214" s="136"/>
      <c r="F214" s="136"/>
      <c r="G214" s="136"/>
      <c r="H214" s="136"/>
      <c r="I214" s="136"/>
      <c r="J214" s="136"/>
      <c r="K214" s="136"/>
      <c r="L214" s="136"/>
      <c r="M214" s="136"/>
      <c r="N214" s="136"/>
      <c r="O214" s="136"/>
      <c r="P214" s="136"/>
      <c r="Q214" s="136"/>
      <c r="R214" s="136"/>
      <c r="S214" s="136"/>
      <c r="T214" s="136"/>
      <c r="U214" s="136"/>
      <c r="V214" s="136"/>
      <c r="W214" s="136"/>
      <c r="X214" s="136"/>
      <c r="Y214" s="136"/>
      <c r="Z214" s="136"/>
      <c r="AA214" s="136"/>
      <c r="AB214" s="136"/>
      <c r="AC214" s="136"/>
      <c r="AD214" s="136"/>
      <c r="AE214" s="136"/>
      <c r="AF214" s="136"/>
      <c r="AG214" s="136"/>
      <c r="AH214" s="136"/>
      <c r="AI214" s="136"/>
      <c r="AJ214" s="136"/>
      <c r="AK214" s="136"/>
      <c r="AL214" s="136"/>
      <c r="AM214" s="136"/>
      <c r="AN214" s="136"/>
      <c r="AO214" s="136"/>
      <c r="AP214" s="136"/>
      <c r="AQ214" s="136"/>
      <c r="AR214" s="129"/>
      <c r="AS214" s="130"/>
      <c r="AT214" s="130"/>
      <c r="AU214" s="130"/>
      <c r="AV214" s="130"/>
      <c r="AW214" s="131"/>
      <c r="AX214" s="1"/>
      <c r="AY214" s="1"/>
      <c r="AZ214" s="1"/>
      <c r="BB214" s="136"/>
      <c r="BC214" s="136"/>
      <c r="BD214" s="136"/>
      <c r="BE214" s="136"/>
      <c r="BF214" s="136"/>
      <c r="BG214" s="136"/>
      <c r="BH214" s="136"/>
      <c r="BI214" s="136"/>
      <c r="BJ214" s="136"/>
      <c r="BK214" s="136"/>
      <c r="BL214" s="136"/>
      <c r="BM214" s="136"/>
      <c r="BN214" s="136"/>
      <c r="BO214" s="136"/>
      <c r="BP214" s="136"/>
      <c r="BQ214" s="136"/>
      <c r="BR214" s="136"/>
      <c r="BS214" s="136"/>
      <c r="BT214" s="136"/>
      <c r="BU214" s="136"/>
      <c r="BV214" s="136"/>
      <c r="BW214" s="136"/>
      <c r="BX214" s="136"/>
      <c r="BY214" s="136"/>
      <c r="BZ214" s="136"/>
      <c r="CA214" s="136"/>
      <c r="CB214" s="136"/>
      <c r="CC214" s="136"/>
      <c r="CD214" s="136"/>
      <c r="CE214" s="136"/>
      <c r="CF214" s="136"/>
      <c r="CG214" s="136"/>
      <c r="CH214" s="136"/>
      <c r="CI214" s="136"/>
      <c r="CJ214" s="136"/>
      <c r="CK214" s="136"/>
      <c r="CL214" s="136"/>
      <c r="CM214" s="136"/>
      <c r="CN214" s="136"/>
      <c r="CO214" s="136"/>
      <c r="CP214" s="136"/>
      <c r="CQ214" s="129"/>
      <c r="CR214" s="130"/>
      <c r="CS214" s="130"/>
      <c r="CT214" s="130"/>
      <c r="CU214" s="130"/>
      <c r="CV214" s="111" t="s">
        <v>32</v>
      </c>
      <c r="CX214" s="136"/>
      <c r="CY214" s="136"/>
      <c r="CZ214" s="136"/>
      <c r="DA214" s="136"/>
      <c r="DB214" s="136"/>
      <c r="DC214" s="136"/>
      <c r="DD214" s="136"/>
      <c r="DE214" s="136"/>
      <c r="DF214" s="136"/>
      <c r="DG214" s="136"/>
      <c r="DH214" s="136"/>
      <c r="DI214" s="136"/>
      <c r="DJ214" s="136"/>
      <c r="DK214" s="136"/>
      <c r="DL214" s="136"/>
      <c r="DM214" s="136"/>
      <c r="DN214" s="136"/>
      <c r="DO214" s="136"/>
      <c r="DP214" s="136"/>
      <c r="DQ214" s="136"/>
      <c r="DR214" s="136"/>
      <c r="DS214" s="136"/>
      <c r="DT214" s="136"/>
      <c r="DU214" s="136"/>
      <c r="DV214" s="136"/>
      <c r="DW214" s="136"/>
      <c r="DX214" s="136"/>
      <c r="DY214" s="136"/>
      <c r="DZ214" s="136"/>
      <c r="EA214" s="136"/>
      <c r="EB214" s="136"/>
      <c r="EC214" s="136"/>
      <c r="ED214" s="136"/>
      <c r="EE214" s="136"/>
      <c r="EF214" s="136"/>
      <c r="EG214" s="136"/>
      <c r="EH214" s="136"/>
      <c r="EI214" s="136"/>
      <c r="EJ214" s="136"/>
      <c r="EK214" s="136"/>
      <c r="EL214" s="136"/>
      <c r="EM214" s="129"/>
      <c r="EN214" s="130"/>
      <c r="EO214" s="130"/>
      <c r="EP214" s="130"/>
      <c r="EQ214" s="130"/>
      <c r="ER214" s="1"/>
      <c r="ES214" s="1"/>
      <c r="ET214" s="1"/>
      <c r="EU214" s="1"/>
      <c r="EV214" s="1"/>
      <c r="EW214" s="1"/>
    </row>
    <row r="215" spans="1:153">
      <c r="A215" s="111" t="s">
        <v>32</v>
      </c>
      <c r="C215" s="136"/>
      <c r="D215" s="136"/>
      <c r="E215" s="136"/>
      <c r="F215" s="136"/>
      <c r="G215" s="136"/>
      <c r="H215" s="136"/>
      <c r="I215" s="136"/>
      <c r="J215" s="136"/>
      <c r="K215" s="136"/>
      <c r="L215" s="136"/>
      <c r="M215" s="136"/>
      <c r="N215" s="136"/>
      <c r="O215" s="136"/>
      <c r="P215" s="136"/>
      <c r="Q215" s="136"/>
      <c r="R215" s="136"/>
      <c r="S215" s="136"/>
      <c r="T215" s="136"/>
      <c r="U215" s="136"/>
      <c r="V215" s="136"/>
      <c r="W215" s="136"/>
      <c r="X215" s="136"/>
      <c r="Y215" s="136"/>
      <c r="Z215" s="136"/>
      <c r="AA215" s="136"/>
      <c r="AB215" s="136"/>
      <c r="AC215" s="136"/>
      <c r="AD215" s="136"/>
      <c r="AE215" s="136"/>
      <c r="AF215" s="136"/>
      <c r="AG215" s="136"/>
      <c r="AH215" s="136"/>
      <c r="AI215" s="136"/>
      <c r="AJ215" s="136"/>
      <c r="AK215" s="136"/>
      <c r="AL215" s="136"/>
      <c r="AM215" s="136"/>
      <c r="AN215" s="136"/>
      <c r="AO215" s="136"/>
      <c r="AP215" s="136"/>
      <c r="AQ215" s="136"/>
      <c r="AX215" s="1"/>
      <c r="AY215" s="1"/>
      <c r="AZ215" s="1"/>
      <c r="BB215" s="136"/>
      <c r="BC215" s="136"/>
      <c r="BD215" s="136"/>
      <c r="BE215" s="136"/>
      <c r="BF215" s="136"/>
      <c r="BG215" s="136"/>
      <c r="BH215" s="136"/>
      <c r="BI215" s="136"/>
      <c r="BJ215" s="136"/>
      <c r="BK215" s="136"/>
      <c r="BL215" s="136"/>
      <c r="BM215" s="136"/>
      <c r="BN215" s="136"/>
      <c r="BO215" s="136"/>
      <c r="BP215" s="136"/>
      <c r="BQ215" s="136"/>
      <c r="BR215" s="136"/>
      <c r="BS215" s="136"/>
      <c r="BT215" s="136"/>
      <c r="BU215" s="136"/>
      <c r="BV215" s="136"/>
      <c r="BW215" s="136"/>
      <c r="BX215" s="136"/>
      <c r="BY215" s="136"/>
      <c r="BZ215" s="136"/>
      <c r="CA215" s="136"/>
      <c r="CB215" s="136"/>
      <c r="CC215" s="136"/>
      <c r="CD215" s="136"/>
      <c r="CE215" s="136"/>
      <c r="CF215" s="136"/>
      <c r="CG215" s="136"/>
      <c r="CH215" s="136"/>
      <c r="CI215" s="136"/>
      <c r="CJ215" s="136"/>
      <c r="CK215" s="136"/>
      <c r="CL215" s="136"/>
      <c r="CM215" s="136"/>
      <c r="CN215" s="136"/>
      <c r="CO215" s="136"/>
      <c r="CP215" s="136"/>
      <c r="CV215" s="111" t="s">
        <v>32</v>
      </c>
      <c r="CX215" s="136"/>
      <c r="CY215" s="136"/>
      <c r="CZ215" s="136"/>
      <c r="DA215" s="136"/>
      <c r="DB215" s="136"/>
      <c r="DC215" s="136"/>
      <c r="DD215" s="136"/>
      <c r="DE215" s="136"/>
      <c r="DF215" s="136"/>
      <c r="DG215" s="136"/>
      <c r="DH215" s="136"/>
      <c r="DI215" s="136"/>
      <c r="DJ215" s="136"/>
      <c r="DK215" s="136"/>
      <c r="DL215" s="136"/>
      <c r="DM215" s="136"/>
      <c r="DN215" s="136"/>
      <c r="DO215" s="136"/>
      <c r="DP215" s="136"/>
      <c r="DQ215" s="136"/>
      <c r="DR215" s="136"/>
      <c r="DS215" s="136"/>
      <c r="DT215" s="136"/>
      <c r="DU215" s="136"/>
      <c r="DV215" s="136"/>
      <c r="DW215" s="136"/>
      <c r="DX215" s="136"/>
      <c r="DY215" s="136"/>
      <c r="DZ215" s="136"/>
      <c r="EA215" s="136"/>
      <c r="EB215" s="136"/>
      <c r="EC215" s="136"/>
      <c r="ED215" s="136"/>
      <c r="EE215" s="136"/>
      <c r="EF215" s="136"/>
      <c r="EG215" s="136"/>
      <c r="EH215" s="136"/>
      <c r="EI215" s="136"/>
      <c r="EJ215" s="136"/>
      <c r="EK215" s="136"/>
      <c r="EL215" s="136"/>
      <c r="ER215" s="1"/>
      <c r="ES215" s="1"/>
      <c r="ET215" s="1"/>
      <c r="EU215" s="1"/>
      <c r="EV215" s="1"/>
      <c r="EW215" s="1"/>
    </row>
    <row r="216" spans="1:153">
      <c r="A216" s="1"/>
      <c r="C216" s="132" t="s">
        <v>40</v>
      </c>
      <c r="AX216" s="1"/>
      <c r="AY216" s="1"/>
      <c r="AZ216" s="1"/>
      <c r="CV216" s="1"/>
      <c r="ER216" s="1"/>
      <c r="ES216" s="1"/>
      <c r="ET216" s="1"/>
      <c r="EU216" s="1"/>
      <c r="EV216" s="1"/>
      <c r="EW216" s="1"/>
    </row>
    <row r="217" spans="1:153">
      <c r="A217" s="1"/>
      <c r="AX217" s="1"/>
      <c r="AY217" s="1"/>
      <c r="AZ217" s="1"/>
      <c r="BB217" s="133"/>
      <c r="CV217" s="1"/>
      <c r="CX217" s="133"/>
      <c r="ER217" s="1"/>
      <c r="ES217" s="1"/>
      <c r="ET217" s="1"/>
      <c r="EU217" s="1"/>
      <c r="EV217" s="1"/>
      <c r="EW217" s="1"/>
    </row>
    <row r="218" spans="1:153">
      <c r="A218" s="1"/>
      <c r="AX218" s="1"/>
      <c r="AY218" s="1"/>
      <c r="AZ218" s="1"/>
      <c r="CV218" s="1"/>
      <c r="ER218" s="1"/>
      <c r="ES218" s="1"/>
      <c r="ET218" s="1"/>
      <c r="EU218" s="1"/>
      <c r="EV218" s="1"/>
      <c r="EW218" s="1"/>
    </row>
    <row r="219" spans="1:153">
      <c r="A219" s="1"/>
      <c r="AX219" s="1"/>
      <c r="AY219" s="1"/>
      <c r="AZ219" s="1"/>
      <c r="CV219" s="1"/>
      <c r="ER219" s="1"/>
      <c r="ES219" s="1"/>
      <c r="ET219" s="1"/>
      <c r="EU219" s="1"/>
      <c r="EV219" s="1"/>
      <c r="EW219" s="1"/>
    </row>
    <row r="220" spans="1:153">
      <c r="A220" s="1"/>
      <c r="AX220" s="1"/>
      <c r="AY220" s="1"/>
      <c r="AZ220" s="1"/>
      <c r="CV220" s="1"/>
      <c r="ER220" s="1"/>
      <c r="ES220" s="1"/>
      <c r="ET220" s="1"/>
      <c r="EU220" s="1"/>
      <c r="EV220" s="1"/>
      <c r="EW220" s="1"/>
    </row>
    <row r="221" spans="1:153">
      <c r="A221" s="1"/>
      <c r="AX221" s="1"/>
      <c r="AY221" s="1"/>
      <c r="AZ221" s="1"/>
      <c r="CV221" s="1"/>
      <c r="ER221" s="1"/>
      <c r="ES221" s="1"/>
      <c r="ET221" s="1"/>
      <c r="EU221" s="1"/>
      <c r="EV221" s="1"/>
      <c r="EW221" s="1"/>
    </row>
    <row r="222" spans="1:153">
      <c r="A222" s="1"/>
      <c r="B222" s="1"/>
      <c r="C222" s="134" t="s">
        <v>41</v>
      </c>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34" t="s">
        <v>41</v>
      </c>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c r="CI222" s="1"/>
      <c r="CJ222" s="1"/>
      <c r="CK222" s="1"/>
      <c r="CL222" s="1"/>
      <c r="CM222" s="1"/>
      <c r="CN222" s="1"/>
      <c r="CO222" s="1"/>
      <c r="CP222" s="1"/>
      <c r="CQ222" s="1"/>
      <c r="CR222" s="1"/>
      <c r="CS222" s="1"/>
      <c r="CT222" s="1"/>
      <c r="CU222" s="1"/>
      <c r="CV222" s="1"/>
      <c r="CW222" s="1"/>
      <c r="CX222" s="134" t="s">
        <v>41</v>
      </c>
      <c r="CY222" s="1"/>
      <c r="CZ222" s="1"/>
      <c r="DA222" s="1"/>
      <c r="DB222" s="1"/>
      <c r="DC222" s="1"/>
      <c r="DD222" s="1"/>
      <c r="DE222" s="1"/>
      <c r="DF222" s="1"/>
      <c r="DG222" s="1"/>
      <c r="DH222" s="1"/>
      <c r="DI222" s="1"/>
      <c r="DJ222" s="1"/>
      <c r="DK222" s="1"/>
      <c r="DL222" s="1"/>
      <c r="DM222" s="1"/>
      <c r="DN222" s="1"/>
      <c r="DO222" s="1"/>
      <c r="DP222" s="1"/>
      <c r="DQ222" s="1"/>
      <c r="DR222" s="1"/>
      <c r="DS222" s="1"/>
      <c r="DT222" s="1"/>
      <c r="DU222" s="1"/>
      <c r="DV222" s="1"/>
      <c r="DW222" s="1"/>
      <c r="DX222" s="1"/>
      <c r="DY222" s="1"/>
      <c r="DZ222" s="1"/>
      <c r="EA222" s="1"/>
      <c r="EB222" s="1"/>
      <c r="EC222" s="1"/>
      <c r="ED222" s="1"/>
      <c r="EE222" s="1"/>
      <c r="EF222" s="1"/>
      <c r="EG222" s="1"/>
      <c r="EH222" s="1"/>
      <c r="EI222" s="1"/>
      <c r="EJ222" s="1"/>
      <c r="EK222" s="1"/>
      <c r="EL222" s="1"/>
      <c r="EM222" s="1"/>
      <c r="EN222" s="1"/>
      <c r="EO222" s="1"/>
      <c r="EP222" s="1"/>
      <c r="EQ222" s="1"/>
      <c r="ER222" s="1"/>
      <c r="ES222" s="1"/>
      <c r="ET222" s="1"/>
      <c r="EU222" s="1"/>
      <c r="EV222" s="1"/>
      <c r="EW222" s="1"/>
    </row>
    <row r="223" spans="1:15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c r="CO223" s="1"/>
      <c r="CP223" s="1"/>
      <c r="CQ223" s="1"/>
      <c r="CR223" s="1"/>
      <c r="CS223" s="1"/>
      <c r="CT223" s="1"/>
      <c r="CU223" s="1"/>
      <c r="CV223" s="1"/>
      <c r="CW223" s="1"/>
      <c r="CX223" s="1"/>
      <c r="CY223" s="1"/>
      <c r="CZ223" s="1"/>
      <c r="DA223" s="1"/>
      <c r="DB223" s="1"/>
      <c r="DC223" s="1"/>
      <c r="DD223" s="1"/>
      <c r="DE223" s="1"/>
      <c r="DF223" s="1"/>
      <c r="DG223" s="1"/>
      <c r="DH223" s="1"/>
      <c r="DI223" s="1"/>
      <c r="DJ223" s="1"/>
      <c r="DK223" s="1"/>
      <c r="DL223" s="1"/>
      <c r="DM223" s="1"/>
      <c r="DN223" s="1"/>
      <c r="DO223" s="1"/>
      <c r="DP223" s="1"/>
      <c r="DQ223" s="1"/>
      <c r="DR223" s="1"/>
      <c r="DS223" s="1"/>
      <c r="DT223" s="1"/>
      <c r="DU223" s="1"/>
      <c r="DV223" s="1"/>
      <c r="DW223" s="1"/>
      <c r="DX223" s="1"/>
      <c r="DY223" s="1"/>
      <c r="DZ223" s="1"/>
      <c r="EA223" s="1"/>
      <c r="EB223" s="1"/>
      <c r="EC223" s="1"/>
      <c r="ED223" s="1"/>
      <c r="EE223" s="1"/>
      <c r="EF223" s="1"/>
      <c r="EG223" s="1"/>
      <c r="EH223" s="1"/>
      <c r="EI223" s="1"/>
      <c r="EJ223" s="1"/>
      <c r="EK223" s="1"/>
      <c r="EL223" s="1"/>
      <c r="EM223" s="1"/>
      <c r="EN223" s="1"/>
      <c r="EO223" s="1"/>
      <c r="EP223" s="1"/>
      <c r="EQ223" s="1"/>
      <c r="ER223" s="1"/>
      <c r="ES223" s="1"/>
      <c r="ET223" s="1"/>
      <c r="EU223" s="1"/>
      <c r="EV223" s="1"/>
      <c r="EW223" s="1"/>
    </row>
    <row r="224" spans="1:15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c r="CG224" s="1"/>
      <c r="CH224" s="1"/>
      <c r="CI224" s="1"/>
      <c r="CJ224" s="1"/>
      <c r="CK224" s="1"/>
      <c r="CL224" s="1"/>
      <c r="CM224" s="1"/>
      <c r="CN224" s="1"/>
      <c r="CO224" s="1"/>
      <c r="CP224" s="1"/>
      <c r="CQ224" s="1"/>
      <c r="CR224" s="1"/>
      <c r="CS224" s="1"/>
      <c r="CT224" s="1"/>
      <c r="CU224" s="1"/>
      <c r="CV224" s="1"/>
      <c r="CW224" s="1"/>
      <c r="CX224" s="1"/>
      <c r="CY224" s="1"/>
      <c r="CZ224" s="1"/>
      <c r="DA224" s="1"/>
      <c r="DB224" s="1"/>
      <c r="DC224" s="1"/>
      <c r="DD224" s="1"/>
      <c r="DE224" s="1"/>
      <c r="DF224" s="1"/>
      <c r="DG224" s="1"/>
      <c r="DH224" s="1"/>
      <c r="DI224" s="1"/>
      <c r="DJ224" s="1"/>
      <c r="DK224" s="1"/>
      <c r="DL224" s="1"/>
      <c r="DM224" s="1"/>
      <c r="DN224" s="1"/>
      <c r="DO224" s="1"/>
      <c r="DP224" s="1"/>
      <c r="DQ224" s="1"/>
      <c r="DR224" s="1"/>
      <c r="DS224" s="1"/>
      <c r="DT224" s="1"/>
      <c r="DU224" s="1"/>
      <c r="DV224" s="1"/>
      <c r="DW224" s="1"/>
      <c r="DX224" s="1"/>
      <c r="DY224" s="1"/>
      <c r="DZ224" s="1"/>
      <c r="EA224" s="1"/>
      <c r="EB224" s="1"/>
      <c r="EC224" s="1"/>
      <c r="ED224" s="1"/>
      <c r="EE224" s="1"/>
      <c r="EF224" s="1"/>
      <c r="EG224" s="1"/>
      <c r="EH224" s="1"/>
      <c r="EI224" s="1"/>
      <c r="EJ224" s="1"/>
      <c r="EK224" s="1"/>
      <c r="EL224" s="1"/>
      <c r="EM224" s="1"/>
      <c r="EN224" s="1"/>
      <c r="EO224" s="1"/>
      <c r="EP224" s="1"/>
      <c r="EQ224" s="1"/>
      <c r="ER224" s="1"/>
      <c r="ES224" s="1"/>
      <c r="ET224" s="1"/>
      <c r="EU224" s="1"/>
      <c r="EV224" s="1"/>
      <c r="EW224" s="1"/>
    </row>
    <row r="225" spans="1:15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c r="CG225" s="1"/>
      <c r="CH225" s="1"/>
      <c r="CI225" s="1"/>
      <c r="CJ225" s="1"/>
      <c r="CK225" s="1"/>
      <c r="CL225" s="1"/>
      <c r="CM225" s="1"/>
      <c r="CN225" s="1"/>
      <c r="CO225" s="1"/>
      <c r="CP225" s="1"/>
      <c r="CQ225" s="1"/>
      <c r="CR225" s="1"/>
      <c r="CS225" s="1"/>
      <c r="CT225" s="1"/>
      <c r="CU225" s="1"/>
      <c r="CV225" s="1"/>
      <c r="CW225" s="1"/>
      <c r="CX225" s="1"/>
      <c r="CY225" s="1"/>
      <c r="CZ225" s="1"/>
      <c r="DA225" s="1"/>
      <c r="DB225" s="1"/>
      <c r="DC225" s="1"/>
      <c r="DD225" s="1"/>
      <c r="DE225" s="1"/>
      <c r="DF225" s="1"/>
      <c r="DG225" s="1"/>
      <c r="DH225" s="1"/>
      <c r="DI225" s="1"/>
      <c r="DJ225" s="1"/>
      <c r="DK225" s="1"/>
      <c r="DL225" s="1"/>
      <c r="DM225" s="1"/>
      <c r="DN225" s="1"/>
      <c r="DO225" s="1"/>
      <c r="DP225" s="1"/>
      <c r="DQ225" s="1"/>
      <c r="DR225" s="1"/>
      <c r="DS225" s="1"/>
      <c r="DT225" s="1"/>
      <c r="DU225" s="1"/>
      <c r="DV225" s="1"/>
      <c r="DW225" s="1"/>
      <c r="DX225" s="1"/>
      <c r="DY225" s="1"/>
      <c r="DZ225" s="1"/>
      <c r="EA225" s="1"/>
      <c r="EB225" s="1"/>
      <c r="EC225" s="1"/>
      <c r="ED225" s="1"/>
      <c r="EE225" s="1"/>
      <c r="EF225" s="1"/>
      <c r="EG225" s="1"/>
      <c r="EH225" s="1"/>
      <c r="EI225" s="1"/>
      <c r="EJ225" s="1"/>
      <c r="EK225" s="1"/>
      <c r="EL225" s="1"/>
      <c r="EM225" s="1"/>
      <c r="EN225" s="1"/>
      <c r="EO225" s="1"/>
      <c r="EP225" s="1"/>
      <c r="EQ225" s="1"/>
      <c r="ER225" s="1"/>
      <c r="ES225" s="1"/>
      <c r="ET225" s="1"/>
      <c r="EU225" s="1"/>
      <c r="EV225" s="1"/>
      <c r="EW225" s="1"/>
    </row>
    <row r="226" spans="1:15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c r="CM226" s="1"/>
      <c r="CN226" s="1"/>
      <c r="CO226" s="1"/>
      <c r="CP226" s="1"/>
      <c r="CQ226" s="1"/>
      <c r="CR226" s="1"/>
      <c r="CS226" s="1"/>
      <c r="CT226" s="1"/>
      <c r="CU226" s="1"/>
      <c r="CV226" s="1"/>
      <c r="CW226" s="1"/>
      <c r="CX226" s="1"/>
      <c r="CY226" s="1"/>
      <c r="CZ226" s="1"/>
      <c r="DA226" s="1"/>
      <c r="DB226" s="1"/>
      <c r="DC226" s="1"/>
      <c r="DD226" s="1"/>
      <c r="DE226" s="1"/>
      <c r="DF226" s="1"/>
      <c r="DG226" s="1"/>
      <c r="DH226" s="1"/>
      <c r="DI226" s="1"/>
      <c r="DJ226" s="1"/>
      <c r="DK226" s="1"/>
      <c r="DL226" s="1"/>
      <c r="DM226" s="1"/>
      <c r="DN226" s="1"/>
      <c r="DO226" s="1"/>
      <c r="DP226" s="1"/>
      <c r="DQ226" s="1"/>
      <c r="DR226" s="1"/>
      <c r="DS226" s="1"/>
      <c r="DT226" s="1"/>
      <c r="DU226" s="1"/>
      <c r="DV226" s="1"/>
      <c r="DW226" s="1"/>
      <c r="DX226" s="1"/>
      <c r="DY226" s="1"/>
      <c r="DZ226" s="1"/>
      <c r="EA226" s="1"/>
      <c r="EB226" s="1"/>
      <c r="EC226" s="1"/>
      <c r="ED226" s="1"/>
      <c r="EE226" s="1"/>
      <c r="EF226" s="1"/>
      <c r="EG226" s="1"/>
      <c r="EH226" s="1"/>
      <c r="EI226" s="1"/>
      <c r="EJ226" s="1"/>
      <c r="EK226" s="1"/>
      <c r="EL226" s="1"/>
      <c r="EM226" s="1"/>
      <c r="EN226" s="1"/>
      <c r="EO226" s="1"/>
      <c r="EP226" s="1"/>
      <c r="EQ226" s="1"/>
      <c r="ER226" s="1"/>
      <c r="ES226" s="1"/>
      <c r="ET226" s="1"/>
      <c r="EU226" s="1"/>
      <c r="EV226" s="1"/>
      <c r="EW226" s="1"/>
    </row>
    <row r="227" spans="1:15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c r="CO227" s="1"/>
      <c r="CP227" s="1"/>
      <c r="CQ227" s="1"/>
      <c r="CR227" s="1"/>
      <c r="CS227" s="1"/>
      <c r="CT227" s="1"/>
      <c r="CU227" s="1"/>
      <c r="CV227" s="1"/>
      <c r="CW227" s="1"/>
      <c r="CX227" s="1"/>
      <c r="CY227" s="1"/>
      <c r="CZ227" s="1"/>
      <c r="DA227" s="1"/>
      <c r="DB227" s="1"/>
      <c r="DC227" s="1"/>
      <c r="DD227" s="1"/>
      <c r="DE227" s="1"/>
      <c r="DF227" s="1"/>
      <c r="DG227" s="1"/>
      <c r="DH227" s="1"/>
      <c r="DI227" s="1"/>
      <c r="DJ227" s="1"/>
      <c r="DK227" s="1"/>
      <c r="DL227" s="1"/>
      <c r="DM227" s="1"/>
      <c r="DN227" s="1"/>
      <c r="DO227" s="1"/>
      <c r="DP227" s="1"/>
      <c r="DQ227" s="1"/>
      <c r="DR227" s="1"/>
      <c r="DS227" s="1"/>
      <c r="DT227" s="1"/>
      <c r="DU227" s="1"/>
      <c r="DV227" s="1"/>
      <c r="DW227" s="1"/>
      <c r="DX227" s="1"/>
      <c r="DY227" s="1"/>
      <c r="DZ227" s="1"/>
      <c r="EA227" s="1"/>
      <c r="EB227" s="1"/>
      <c r="EC227" s="1"/>
      <c r="ED227" s="1"/>
      <c r="EE227" s="1"/>
      <c r="EF227" s="1"/>
      <c r="EG227" s="1"/>
      <c r="EH227" s="1"/>
      <c r="EI227" s="1"/>
      <c r="EJ227" s="1"/>
      <c r="EK227" s="1"/>
      <c r="EL227" s="1"/>
      <c r="EM227" s="1"/>
      <c r="EN227" s="1"/>
      <c r="EO227" s="1"/>
      <c r="EP227" s="1"/>
      <c r="EQ227" s="1"/>
      <c r="ER227" s="1"/>
      <c r="ES227" s="1"/>
      <c r="ET227" s="1"/>
      <c r="EU227" s="1"/>
      <c r="EV227" s="1"/>
      <c r="EW227" s="1"/>
    </row>
    <row r="228" spans="1:15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c r="CO228" s="1"/>
      <c r="CP228" s="1"/>
      <c r="CQ228" s="1"/>
      <c r="CR228" s="1"/>
      <c r="CS228" s="1"/>
      <c r="CT228" s="1"/>
      <c r="CU228" s="1"/>
      <c r="CV228" s="1"/>
      <c r="CW228" s="1"/>
      <c r="CX228" s="1"/>
      <c r="CY228" s="1"/>
      <c r="CZ228" s="1"/>
      <c r="DA228" s="1"/>
      <c r="DB228" s="1"/>
      <c r="DC228" s="1"/>
      <c r="DD228" s="1"/>
      <c r="DE228" s="1"/>
      <c r="DF228" s="1"/>
      <c r="DG228" s="1"/>
      <c r="DH228" s="1"/>
      <c r="DI228" s="1"/>
      <c r="DJ228" s="1"/>
      <c r="DK228" s="1"/>
      <c r="DL228" s="1"/>
      <c r="DM228" s="1"/>
      <c r="DN228" s="1"/>
      <c r="DO228" s="1"/>
      <c r="DP228" s="1"/>
      <c r="DQ228" s="1"/>
      <c r="DR228" s="1"/>
      <c r="DS228" s="1"/>
      <c r="DT228" s="1"/>
      <c r="DU228" s="1"/>
      <c r="DV228" s="1"/>
      <c r="DW228" s="1"/>
      <c r="DX228" s="1"/>
      <c r="DY228" s="1"/>
      <c r="DZ228" s="1"/>
      <c r="EA228" s="1"/>
      <c r="EB228" s="1"/>
      <c r="EC228" s="1"/>
      <c r="ED228" s="1"/>
      <c r="EE228" s="1"/>
      <c r="EF228" s="1"/>
      <c r="EG228" s="1"/>
      <c r="EH228" s="1"/>
      <c r="EI228" s="1"/>
      <c r="EJ228" s="1"/>
      <c r="EK228" s="1"/>
      <c r="EL228" s="1"/>
      <c r="EM228" s="1"/>
      <c r="EN228" s="1"/>
      <c r="EO228" s="1"/>
      <c r="EP228" s="1"/>
      <c r="EQ228" s="1"/>
      <c r="ER228" s="1"/>
      <c r="ES228" s="1"/>
      <c r="ET228" s="1"/>
      <c r="EU228" s="1"/>
      <c r="EV228" s="1"/>
      <c r="EW228" s="1"/>
    </row>
    <row r="229" spans="1:15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c r="CP229" s="1"/>
      <c r="CQ229" s="1"/>
      <c r="CR229" s="1"/>
      <c r="CS229" s="1"/>
      <c r="CT229" s="1"/>
      <c r="CU229" s="1"/>
      <c r="CV229" s="1"/>
      <c r="CW229" s="1"/>
      <c r="CX229" s="1"/>
      <c r="CY229" s="1"/>
      <c r="CZ229" s="1"/>
      <c r="DA229" s="1"/>
      <c r="DB229" s="1"/>
      <c r="DC229" s="1"/>
      <c r="DD229" s="1"/>
      <c r="DE229" s="1"/>
      <c r="DF229" s="1"/>
      <c r="DG229" s="1"/>
      <c r="DH229" s="1"/>
      <c r="DI229" s="1"/>
      <c r="DJ229" s="1"/>
      <c r="DK229" s="1"/>
      <c r="DL229" s="1"/>
      <c r="DM229" s="1"/>
      <c r="DN229" s="1"/>
      <c r="DO229" s="1"/>
      <c r="DP229" s="1"/>
      <c r="DQ229" s="1"/>
      <c r="DR229" s="1"/>
      <c r="DS229" s="1"/>
      <c r="DT229" s="1"/>
      <c r="DU229" s="1"/>
      <c r="DV229" s="1"/>
      <c r="DW229" s="1"/>
      <c r="DX229" s="1"/>
      <c r="DY229" s="1"/>
      <c r="DZ229" s="1"/>
      <c r="EA229" s="1"/>
      <c r="EB229" s="1"/>
      <c r="EC229" s="1"/>
      <c r="ED229" s="1"/>
      <c r="EE229" s="1"/>
      <c r="EF229" s="1"/>
      <c r="EG229" s="1"/>
      <c r="EH229" s="1"/>
      <c r="EI229" s="1"/>
      <c r="EJ229" s="1"/>
      <c r="EK229" s="1"/>
      <c r="EL229" s="1"/>
      <c r="EM229" s="1"/>
      <c r="EN229" s="1"/>
      <c r="EO229" s="1"/>
      <c r="EP229" s="1"/>
      <c r="EQ229" s="1"/>
      <c r="ER229" s="1"/>
      <c r="ES229" s="1"/>
      <c r="ET229" s="1"/>
      <c r="EU229" s="1"/>
      <c r="EV229" s="1"/>
      <c r="EW229" s="1"/>
    </row>
    <row r="230" spans="1:15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c r="CO230" s="1"/>
      <c r="CP230" s="1"/>
      <c r="CQ230" s="1"/>
      <c r="CR230" s="1"/>
      <c r="CS230" s="1"/>
      <c r="CT230" s="1"/>
      <c r="CU230" s="1"/>
      <c r="CV230" s="1"/>
      <c r="CW230" s="1"/>
      <c r="CX230" s="1"/>
      <c r="CY230" s="1"/>
      <c r="CZ230" s="1"/>
      <c r="DA230" s="1"/>
      <c r="DB230" s="1"/>
      <c r="DC230" s="1"/>
      <c r="DD230" s="1"/>
      <c r="DE230" s="1"/>
      <c r="DF230" s="1"/>
      <c r="DG230" s="1"/>
      <c r="DH230" s="1"/>
      <c r="DI230" s="1"/>
      <c r="DJ230" s="1"/>
      <c r="DK230" s="1"/>
      <c r="DL230" s="1"/>
      <c r="DM230" s="1"/>
      <c r="DN230" s="1"/>
      <c r="DO230" s="1"/>
      <c r="DP230" s="1"/>
      <c r="DQ230" s="1"/>
      <c r="DR230" s="1"/>
      <c r="DS230" s="1"/>
      <c r="DT230" s="1"/>
      <c r="DU230" s="1"/>
      <c r="DV230" s="1"/>
      <c r="DW230" s="1"/>
      <c r="DX230" s="1"/>
      <c r="DY230" s="1"/>
      <c r="DZ230" s="1"/>
      <c r="EA230" s="1"/>
      <c r="EB230" s="1"/>
      <c r="EC230" s="1"/>
      <c r="ED230" s="1"/>
      <c r="EE230" s="1"/>
      <c r="EF230" s="1"/>
      <c r="EG230" s="1"/>
      <c r="EH230" s="1"/>
      <c r="EI230" s="1"/>
      <c r="EJ230" s="1"/>
      <c r="EK230" s="1"/>
      <c r="EL230" s="1"/>
      <c r="EM230" s="1"/>
      <c r="EN230" s="1"/>
      <c r="EO230" s="1"/>
      <c r="EP230" s="1"/>
      <c r="EQ230" s="1"/>
      <c r="ER230" s="1"/>
      <c r="ES230" s="1"/>
      <c r="ET230" s="1"/>
      <c r="EU230" s="1"/>
      <c r="EV230" s="1"/>
      <c r="EW230" s="1"/>
    </row>
    <row r="231" spans="1:15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c r="CV231" s="1"/>
      <c r="CW231" s="1"/>
      <c r="CX231" s="1"/>
      <c r="CY231" s="1"/>
      <c r="CZ231" s="1"/>
      <c r="DA231" s="1"/>
      <c r="DB231" s="1"/>
      <c r="DC231" s="1"/>
      <c r="DD231" s="1"/>
      <c r="DE231" s="1"/>
      <c r="DF231" s="1"/>
      <c r="DG231" s="1"/>
      <c r="DH231" s="1"/>
      <c r="DI231" s="1"/>
      <c r="DJ231" s="1"/>
      <c r="DK231" s="1"/>
      <c r="DL231" s="1"/>
      <c r="DM231" s="1"/>
      <c r="DN231" s="1"/>
      <c r="DO231" s="1"/>
      <c r="DP231" s="1"/>
      <c r="DQ231" s="1"/>
      <c r="DR231" s="1"/>
      <c r="DS231" s="1"/>
      <c r="DT231" s="1"/>
      <c r="DU231" s="1"/>
      <c r="DV231" s="1"/>
      <c r="DW231" s="1"/>
      <c r="DX231" s="1"/>
      <c r="DY231" s="1"/>
      <c r="DZ231" s="1"/>
      <c r="EA231" s="1"/>
      <c r="EB231" s="1"/>
      <c r="EC231" s="1"/>
      <c r="ED231" s="1"/>
      <c r="EE231" s="1"/>
      <c r="EF231" s="1"/>
      <c r="EG231" s="1"/>
      <c r="EH231" s="1"/>
      <c r="EI231" s="1"/>
      <c r="EJ231" s="1"/>
      <c r="EK231" s="1"/>
      <c r="EL231" s="1"/>
      <c r="EM231" s="1"/>
      <c r="EN231" s="1"/>
      <c r="EO231" s="1"/>
      <c r="EP231" s="1"/>
      <c r="EQ231" s="1"/>
      <c r="ER231" s="1"/>
      <c r="ES231" s="1"/>
      <c r="ET231" s="1"/>
      <c r="EU231" s="1"/>
      <c r="EV231" s="1"/>
      <c r="EW231" s="1"/>
    </row>
    <row r="232" spans="1:15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c r="CI232" s="1"/>
      <c r="CJ232" s="1"/>
      <c r="CK232" s="1"/>
      <c r="CL232" s="1"/>
      <c r="CM232" s="1"/>
      <c r="CN232" s="1"/>
      <c r="CO232" s="1"/>
      <c r="CP232" s="1"/>
      <c r="CQ232" s="1"/>
      <c r="CR232" s="1"/>
      <c r="CS232" s="1"/>
      <c r="CT232" s="1"/>
      <c r="CU232" s="1"/>
      <c r="CV232" s="1"/>
      <c r="CW232" s="1"/>
      <c r="CX232" s="1"/>
      <c r="CY232" s="1"/>
      <c r="CZ232" s="1"/>
      <c r="DA232" s="1"/>
      <c r="DB232" s="1"/>
      <c r="DC232" s="1"/>
      <c r="DD232" s="1"/>
      <c r="DE232" s="1"/>
      <c r="DF232" s="1"/>
      <c r="DG232" s="1"/>
      <c r="DH232" s="1"/>
      <c r="DI232" s="1"/>
      <c r="DJ232" s="1"/>
      <c r="DK232" s="1"/>
      <c r="DL232" s="1"/>
      <c r="DM232" s="1"/>
      <c r="DN232" s="1"/>
      <c r="DO232" s="1"/>
      <c r="DP232" s="1"/>
      <c r="DQ232" s="1"/>
      <c r="DR232" s="1"/>
      <c r="DS232" s="1"/>
      <c r="DT232" s="1"/>
      <c r="DU232" s="1"/>
      <c r="DV232" s="1"/>
      <c r="DW232" s="1"/>
      <c r="DX232" s="1"/>
      <c r="DY232" s="1"/>
      <c r="DZ232" s="1"/>
      <c r="EA232" s="1"/>
      <c r="EB232" s="1"/>
      <c r="EC232" s="1"/>
      <c r="ED232" s="1"/>
      <c r="EE232" s="1"/>
      <c r="EF232" s="1"/>
      <c r="EG232" s="1"/>
      <c r="EH232" s="1"/>
      <c r="EI232" s="1"/>
      <c r="EJ232" s="1"/>
      <c r="EK232" s="1"/>
      <c r="EL232" s="1"/>
      <c r="EM232" s="1"/>
      <c r="EN232" s="1"/>
      <c r="EO232" s="1"/>
      <c r="EP232" s="1"/>
      <c r="EQ232" s="1"/>
      <c r="ER232" s="1"/>
      <c r="ES232" s="1"/>
      <c r="ET232" s="1"/>
      <c r="EU232" s="1"/>
      <c r="EV232" s="1"/>
      <c r="EW232" s="1"/>
    </row>
    <row r="233" spans="1:15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c r="CH233" s="1"/>
      <c r="CI233" s="1"/>
      <c r="CJ233" s="1"/>
      <c r="CK233" s="1"/>
      <c r="CL233" s="1"/>
      <c r="CM233" s="1"/>
      <c r="CN233" s="1"/>
      <c r="CO233" s="1"/>
      <c r="CP233" s="1"/>
      <c r="CQ233" s="1"/>
      <c r="CR233" s="1"/>
      <c r="CS233" s="1"/>
      <c r="CT233" s="1"/>
      <c r="CU233" s="1"/>
      <c r="CV233" s="1"/>
      <c r="CW233" s="1"/>
      <c r="CX233" s="1"/>
      <c r="CY233" s="1"/>
      <c r="CZ233" s="1"/>
      <c r="DA233" s="1"/>
      <c r="DB233" s="1"/>
      <c r="DC233" s="1"/>
      <c r="DD233" s="1"/>
      <c r="DE233" s="1"/>
      <c r="DF233" s="1"/>
      <c r="DG233" s="1"/>
      <c r="DH233" s="1"/>
      <c r="DI233" s="1"/>
      <c r="DJ233" s="1"/>
      <c r="DK233" s="1"/>
      <c r="DL233" s="1"/>
      <c r="DM233" s="1"/>
      <c r="DN233" s="1"/>
      <c r="DO233" s="1"/>
      <c r="DP233" s="1"/>
      <c r="DQ233" s="1"/>
      <c r="DR233" s="1"/>
      <c r="DS233" s="1"/>
      <c r="DT233" s="1"/>
      <c r="DU233" s="1"/>
      <c r="DV233" s="1"/>
      <c r="DW233" s="1"/>
      <c r="DX233" s="1"/>
      <c r="DY233" s="1"/>
      <c r="DZ233" s="1"/>
      <c r="EA233" s="1"/>
      <c r="EB233" s="1"/>
      <c r="EC233" s="1"/>
      <c r="ED233" s="1"/>
      <c r="EE233" s="1"/>
      <c r="EF233" s="1"/>
      <c r="EG233" s="1"/>
      <c r="EH233" s="1"/>
      <c r="EI233" s="1"/>
      <c r="EJ233" s="1"/>
      <c r="EK233" s="1"/>
      <c r="EL233" s="1"/>
      <c r="EM233" s="1"/>
      <c r="EN233" s="1"/>
      <c r="EO233" s="1"/>
      <c r="EP233" s="1"/>
      <c r="EQ233" s="1"/>
      <c r="ER233" s="1"/>
      <c r="ES233" s="1"/>
      <c r="ET233" s="1"/>
      <c r="EU233" s="1"/>
      <c r="EV233" s="1"/>
      <c r="EW233" s="1"/>
    </row>
    <row r="234" spans="1:15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c r="CH234" s="1"/>
      <c r="CI234" s="1"/>
      <c r="CJ234" s="1"/>
      <c r="CK234" s="1"/>
      <c r="CL234" s="1"/>
      <c r="CM234" s="1"/>
      <c r="CN234" s="1"/>
      <c r="CO234" s="1"/>
      <c r="CP234" s="1"/>
      <c r="CQ234" s="1"/>
      <c r="CR234" s="1"/>
      <c r="CS234" s="1"/>
      <c r="CT234" s="1"/>
      <c r="CU234" s="1"/>
      <c r="CV234" s="1"/>
      <c r="CW234" s="1"/>
      <c r="CX234" s="1"/>
      <c r="CY234" s="1"/>
      <c r="CZ234" s="1"/>
      <c r="DA234" s="1"/>
      <c r="DB234" s="1"/>
      <c r="DC234" s="1"/>
      <c r="DD234" s="1"/>
      <c r="DE234" s="1"/>
      <c r="DF234" s="1"/>
      <c r="DG234" s="1"/>
      <c r="DH234" s="1"/>
      <c r="DI234" s="1"/>
      <c r="DJ234" s="1"/>
      <c r="DK234" s="1"/>
      <c r="DL234" s="1"/>
      <c r="DM234" s="1"/>
      <c r="DN234" s="1"/>
      <c r="DO234" s="1"/>
      <c r="DP234" s="1"/>
      <c r="DQ234" s="1"/>
      <c r="DR234" s="1"/>
      <c r="DS234" s="1"/>
      <c r="DT234" s="1"/>
      <c r="DU234" s="1"/>
      <c r="DV234" s="1"/>
      <c r="DW234" s="1"/>
      <c r="DX234" s="1"/>
      <c r="DY234" s="1"/>
      <c r="DZ234" s="1"/>
      <c r="EA234" s="1"/>
      <c r="EB234" s="1"/>
      <c r="EC234" s="1"/>
      <c r="ED234" s="1"/>
      <c r="EE234" s="1"/>
      <c r="EF234" s="1"/>
      <c r="EG234" s="1"/>
      <c r="EH234" s="1"/>
      <c r="EI234" s="1"/>
      <c r="EJ234" s="1"/>
      <c r="EK234" s="1"/>
      <c r="EL234" s="1"/>
      <c r="EM234" s="1"/>
      <c r="EN234" s="1"/>
      <c r="EO234" s="1"/>
      <c r="EP234" s="1"/>
      <c r="EQ234" s="1"/>
      <c r="ER234" s="1"/>
      <c r="ES234" s="1"/>
      <c r="ET234" s="1"/>
      <c r="EU234" s="1"/>
      <c r="EV234" s="1"/>
      <c r="EW234" s="1"/>
    </row>
    <row r="235" spans="1:15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c r="CG235" s="1"/>
      <c r="CH235" s="1"/>
      <c r="CI235" s="1"/>
      <c r="CJ235" s="1"/>
      <c r="CK235" s="1"/>
      <c r="CL235" s="1"/>
      <c r="CM235" s="1"/>
      <c r="CN235" s="1"/>
      <c r="CO235" s="1"/>
      <c r="CP235" s="1"/>
      <c r="CQ235" s="1"/>
      <c r="CR235" s="1"/>
      <c r="CS235" s="1"/>
      <c r="CT235" s="1"/>
      <c r="CU235" s="1"/>
      <c r="CV235" s="1"/>
      <c r="CW235" s="1"/>
      <c r="CX235" s="1"/>
      <c r="CY235" s="1"/>
      <c r="CZ235" s="1"/>
      <c r="DA235" s="1"/>
      <c r="DB235" s="1"/>
      <c r="DC235" s="1"/>
      <c r="DD235" s="1"/>
      <c r="DE235" s="1"/>
      <c r="DF235" s="1"/>
      <c r="DG235" s="1"/>
      <c r="DH235" s="1"/>
      <c r="DI235" s="1"/>
      <c r="DJ235" s="1"/>
      <c r="DK235" s="1"/>
      <c r="DL235" s="1"/>
      <c r="DM235" s="1"/>
      <c r="DN235" s="1"/>
      <c r="DO235" s="1"/>
      <c r="DP235" s="1"/>
      <c r="DQ235" s="1"/>
      <c r="DR235" s="1"/>
      <c r="DS235" s="1"/>
      <c r="DT235" s="1"/>
      <c r="DU235" s="1"/>
      <c r="DV235" s="1"/>
      <c r="DW235" s="1"/>
      <c r="DX235" s="1"/>
      <c r="DY235" s="1"/>
      <c r="DZ235" s="1"/>
      <c r="EA235" s="1"/>
      <c r="EB235" s="1"/>
      <c r="EC235" s="1"/>
      <c r="ED235" s="1"/>
      <c r="EE235" s="1"/>
      <c r="EF235" s="1"/>
      <c r="EG235" s="1"/>
      <c r="EH235" s="1"/>
      <c r="EI235" s="1"/>
      <c r="EJ235" s="1"/>
      <c r="EK235" s="1"/>
      <c r="EL235" s="1"/>
      <c r="EM235" s="1"/>
      <c r="EN235" s="1"/>
      <c r="EO235" s="1"/>
      <c r="EP235" s="1"/>
      <c r="EQ235" s="1"/>
      <c r="ER235" s="1"/>
      <c r="ES235" s="1"/>
      <c r="ET235" s="1"/>
      <c r="EU235" s="1"/>
      <c r="EV235" s="1"/>
      <c r="EW235" s="1"/>
    </row>
    <row r="236" spans="1:15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c r="CO236" s="1"/>
      <c r="CP236" s="1"/>
      <c r="CQ236" s="1"/>
      <c r="CR236" s="1"/>
      <c r="CS236" s="1"/>
      <c r="CT236" s="1"/>
      <c r="CU236" s="1"/>
      <c r="CV236" s="1"/>
      <c r="CW236" s="1"/>
      <c r="CX236" s="1"/>
      <c r="CY236" s="1"/>
      <c r="CZ236" s="1"/>
      <c r="DA236" s="1"/>
      <c r="DB236" s="1"/>
      <c r="DC236" s="1"/>
      <c r="DD236" s="1"/>
      <c r="DE236" s="1"/>
      <c r="DF236" s="1"/>
      <c r="DG236" s="1"/>
      <c r="DH236" s="1"/>
      <c r="DI236" s="1"/>
      <c r="DJ236" s="1"/>
      <c r="DK236" s="1"/>
      <c r="DL236" s="1"/>
      <c r="DM236" s="1"/>
      <c r="DN236" s="1"/>
      <c r="DO236" s="1"/>
      <c r="DP236" s="1"/>
      <c r="DQ236" s="1"/>
      <c r="DR236" s="1"/>
      <c r="DS236" s="1"/>
      <c r="DT236" s="1"/>
      <c r="DU236" s="1"/>
      <c r="DV236" s="1"/>
      <c r="DW236" s="1"/>
      <c r="DX236" s="1"/>
      <c r="DY236" s="1"/>
      <c r="DZ236" s="1"/>
      <c r="EA236" s="1"/>
      <c r="EB236" s="1"/>
      <c r="EC236" s="1"/>
      <c r="ED236" s="1"/>
      <c r="EE236" s="1"/>
      <c r="EF236" s="1"/>
      <c r="EG236" s="1"/>
      <c r="EH236" s="1"/>
      <c r="EI236" s="1"/>
      <c r="EJ236" s="1"/>
      <c r="EK236" s="1"/>
      <c r="EL236" s="1"/>
      <c r="EM236" s="1"/>
      <c r="EN236" s="1"/>
      <c r="EO236" s="1"/>
      <c r="EP236" s="1"/>
      <c r="EQ236" s="1"/>
      <c r="ER236" s="1"/>
      <c r="ES236" s="1"/>
      <c r="ET236" s="1"/>
      <c r="EU236" s="1"/>
      <c r="EV236" s="1"/>
      <c r="EW236" s="1"/>
    </row>
    <row r="237" spans="1:15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c r="CO237" s="1"/>
      <c r="CP237" s="1"/>
      <c r="CQ237" s="1"/>
      <c r="CR237" s="1"/>
      <c r="CS237" s="1"/>
      <c r="CT237" s="1"/>
      <c r="CU237" s="1"/>
      <c r="CV237" s="1"/>
      <c r="CW237" s="1"/>
      <c r="CX237" s="1"/>
      <c r="CY237" s="1"/>
      <c r="CZ237" s="1"/>
      <c r="DA237" s="1"/>
      <c r="DB237" s="1"/>
      <c r="DC237" s="1"/>
      <c r="DD237" s="1"/>
      <c r="DE237" s="1"/>
      <c r="DF237" s="1"/>
      <c r="DG237" s="1"/>
      <c r="DH237" s="1"/>
      <c r="DI237" s="1"/>
      <c r="DJ237" s="1"/>
      <c r="DK237" s="1"/>
      <c r="DL237" s="1"/>
      <c r="DM237" s="1"/>
      <c r="DN237" s="1"/>
      <c r="DO237" s="1"/>
      <c r="DP237" s="1"/>
      <c r="DQ237" s="1"/>
      <c r="DR237" s="1"/>
      <c r="DS237" s="1"/>
      <c r="DT237" s="1"/>
      <c r="DU237" s="1"/>
      <c r="DV237" s="1"/>
      <c r="DW237" s="1"/>
      <c r="DX237" s="1"/>
      <c r="DY237" s="1"/>
      <c r="DZ237" s="1"/>
      <c r="EA237" s="1"/>
      <c r="EB237" s="1"/>
      <c r="EC237" s="1"/>
      <c r="ED237" s="1"/>
      <c r="EE237" s="1"/>
      <c r="EF237" s="1"/>
      <c r="EG237" s="1"/>
      <c r="EH237" s="1"/>
      <c r="EI237" s="1"/>
      <c r="EJ237" s="1"/>
      <c r="EK237" s="1"/>
      <c r="EL237" s="1"/>
      <c r="EM237" s="1"/>
      <c r="EN237" s="1"/>
      <c r="EO237" s="1"/>
      <c r="EP237" s="1"/>
      <c r="EQ237" s="1"/>
      <c r="ER237" s="1"/>
      <c r="ES237" s="1"/>
      <c r="ET237" s="1"/>
      <c r="EU237" s="1"/>
      <c r="EV237" s="1"/>
      <c r="EW237" s="1"/>
    </row>
    <row r="238" spans="1:15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c r="CM238" s="1"/>
      <c r="CN238" s="1"/>
      <c r="CO238" s="1"/>
      <c r="CP238" s="1"/>
      <c r="CQ238" s="1"/>
      <c r="CR238" s="1"/>
      <c r="CS238" s="1"/>
      <c r="CT238" s="1"/>
      <c r="CU238" s="1"/>
      <c r="CV238" s="1"/>
      <c r="CW238" s="1"/>
      <c r="CX238" s="1"/>
      <c r="CY238" s="1"/>
      <c r="CZ238" s="1"/>
      <c r="DA238" s="1"/>
      <c r="DB238" s="1"/>
      <c r="DC238" s="1"/>
      <c r="DD238" s="1"/>
      <c r="DE238" s="1"/>
      <c r="DF238" s="1"/>
      <c r="DG238" s="1"/>
      <c r="DH238" s="1"/>
      <c r="DI238" s="1"/>
      <c r="DJ238" s="1"/>
      <c r="DK238" s="1"/>
      <c r="DL238" s="1"/>
      <c r="DM238" s="1"/>
      <c r="DN238" s="1"/>
      <c r="DO238" s="1"/>
      <c r="DP238" s="1"/>
      <c r="DQ238" s="1"/>
      <c r="DR238" s="1"/>
      <c r="DS238" s="1"/>
      <c r="DT238" s="1"/>
      <c r="DU238" s="1"/>
      <c r="DV238" s="1"/>
      <c r="DW238" s="1"/>
      <c r="DX238" s="1"/>
      <c r="DY238" s="1"/>
      <c r="DZ238" s="1"/>
      <c r="EA238" s="1"/>
      <c r="EB238" s="1"/>
      <c r="EC238" s="1"/>
      <c r="ED238" s="1"/>
      <c r="EE238" s="1"/>
      <c r="EF238" s="1"/>
      <c r="EG238" s="1"/>
      <c r="EH238" s="1"/>
      <c r="EI238" s="1"/>
      <c r="EJ238" s="1"/>
      <c r="EK238" s="1"/>
      <c r="EL238" s="1"/>
      <c r="EM238" s="1"/>
      <c r="EN238" s="1"/>
      <c r="EO238" s="1"/>
      <c r="EP238" s="1"/>
      <c r="EQ238" s="1"/>
      <c r="ER238" s="1"/>
      <c r="ES238" s="1"/>
      <c r="ET238" s="1"/>
      <c r="EU238" s="1"/>
      <c r="EV238" s="1"/>
      <c r="EW238" s="1"/>
    </row>
    <row r="239" spans="1:15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c r="CM239" s="1"/>
      <c r="CN239" s="1"/>
      <c r="CO239" s="1"/>
      <c r="CP239" s="1"/>
      <c r="CQ239" s="1"/>
      <c r="CR239" s="1"/>
      <c r="CS239" s="1"/>
      <c r="CT239" s="1"/>
      <c r="CU239" s="1"/>
      <c r="CV239" s="1"/>
      <c r="CW239" s="1"/>
      <c r="CX239" s="1"/>
      <c r="CY239" s="1"/>
      <c r="CZ239" s="1"/>
      <c r="DA239" s="1"/>
      <c r="DB239" s="1"/>
      <c r="DC239" s="1"/>
      <c r="DD239" s="1"/>
      <c r="DE239" s="1"/>
      <c r="DF239" s="1"/>
      <c r="DG239" s="1"/>
      <c r="DH239" s="1"/>
      <c r="DI239" s="1"/>
      <c r="DJ239" s="1"/>
      <c r="DK239" s="1"/>
      <c r="DL239" s="1"/>
      <c r="DM239" s="1"/>
      <c r="DN239" s="1"/>
      <c r="DO239" s="1"/>
      <c r="DP239" s="1"/>
      <c r="DQ239" s="1"/>
      <c r="DR239" s="1"/>
      <c r="DS239" s="1"/>
      <c r="DT239" s="1"/>
      <c r="DU239" s="1"/>
      <c r="DV239" s="1"/>
      <c r="DW239" s="1"/>
      <c r="DX239" s="1"/>
      <c r="DY239" s="1"/>
      <c r="DZ239" s="1"/>
      <c r="EA239" s="1"/>
      <c r="EB239" s="1"/>
      <c r="EC239" s="1"/>
      <c r="ED239" s="1"/>
      <c r="EE239" s="1"/>
      <c r="EF239" s="1"/>
      <c r="EG239" s="1"/>
      <c r="EH239" s="1"/>
      <c r="EI239" s="1"/>
      <c r="EJ239" s="1"/>
      <c r="EK239" s="1"/>
      <c r="EL239" s="1"/>
      <c r="EM239" s="1"/>
      <c r="EN239" s="1"/>
      <c r="EO239" s="1"/>
      <c r="EP239" s="1"/>
      <c r="EQ239" s="1"/>
      <c r="ER239" s="1"/>
      <c r="ES239" s="1"/>
      <c r="ET239" s="1"/>
      <c r="EU239" s="1"/>
      <c r="EV239" s="1"/>
      <c r="EW239" s="1"/>
    </row>
    <row r="240" spans="1:15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c r="CN240" s="1"/>
      <c r="CO240" s="1"/>
      <c r="CP240" s="1"/>
      <c r="CQ240" s="1"/>
      <c r="CR240" s="1"/>
      <c r="CS240" s="1"/>
      <c r="CT240" s="1"/>
      <c r="CU240" s="1"/>
      <c r="CV240" s="1"/>
      <c r="CW240" s="1"/>
      <c r="CX240" s="1"/>
      <c r="CY240" s="1"/>
      <c r="CZ240" s="1"/>
      <c r="DA240" s="1"/>
      <c r="DB240" s="1"/>
      <c r="DC240" s="1"/>
      <c r="DD240" s="1"/>
      <c r="DE240" s="1"/>
      <c r="DF240" s="1"/>
      <c r="DG240" s="1"/>
      <c r="DH240" s="1"/>
      <c r="DI240" s="1"/>
      <c r="DJ240" s="1"/>
      <c r="DK240" s="1"/>
      <c r="DL240" s="1"/>
      <c r="DM240" s="1"/>
      <c r="DN240" s="1"/>
      <c r="DO240" s="1"/>
      <c r="DP240" s="1"/>
      <c r="DQ240" s="1"/>
      <c r="DR240" s="1"/>
      <c r="DS240" s="1"/>
      <c r="DT240" s="1"/>
      <c r="DU240" s="1"/>
      <c r="DV240" s="1"/>
      <c r="DW240" s="1"/>
      <c r="DX240" s="1"/>
      <c r="DY240" s="1"/>
      <c r="DZ240" s="1"/>
      <c r="EA240" s="1"/>
      <c r="EB240" s="1"/>
      <c r="EC240" s="1"/>
      <c r="ED240" s="1"/>
      <c r="EE240" s="1"/>
      <c r="EF240" s="1"/>
      <c r="EG240" s="1"/>
      <c r="EH240" s="1"/>
      <c r="EI240" s="1"/>
      <c r="EJ240" s="1"/>
      <c r="EK240" s="1"/>
      <c r="EL240" s="1"/>
      <c r="EM240" s="1"/>
      <c r="EN240" s="1"/>
      <c r="EO240" s="1"/>
      <c r="EP240" s="1"/>
      <c r="EQ240" s="1"/>
      <c r="ER240" s="1"/>
      <c r="ES240" s="1"/>
      <c r="ET240" s="1"/>
      <c r="EU240" s="1"/>
      <c r="EV240" s="1"/>
      <c r="EW240" s="1"/>
    </row>
    <row r="241" spans="1:15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c r="CR241" s="1"/>
      <c r="CS241" s="1"/>
      <c r="CT241" s="1"/>
      <c r="CU241" s="1"/>
      <c r="CV241" s="1"/>
      <c r="CW241" s="1"/>
      <c r="CX241" s="1"/>
      <c r="CY241" s="1"/>
      <c r="CZ241" s="1"/>
      <c r="DA241" s="1"/>
      <c r="DB241" s="1"/>
      <c r="DC241" s="1"/>
      <c r="DD241" s="1"/>
      <c r="DE241" s="1"/>
      <c r="DF241" s="1"/>
      <c r="DG241" s="1"/>
      <c r="DH241" s="1"/>
      <c r="DI241" s="1"/>
      <c r="DJ241" s="1"/>
      <c r="DK241" s="1"/>
      <c r="DL241" s="1"/>
      <c r="DM241" s="1"/>
      <c r="DN241" s="1"/>
      <c r="DO241" s="1"/>
      <c r="DP241" s="1"/>
      <c r="DQ241" s="1"/>
      <c r="DR241" s="1"/>
      <c r="DS241" s="1"/>
      <c r="DT241" s="1"/>
      <c r="DU241" s="1"/>
      <c r="DV241" s="1"/>
      <c r="DW241" s="1"/>
      <c r="DX241" s="1"/>
      <c r="DY241" s="1"/>
      <c r="DZ241" s="1"/>
      <c r="EA241" s="1"/>
      <c r="EB241" s="1"/>
      <c r="EC241" s="1"/>
      <c r="ED241" s="1"/>
      <c r="EE241" s="1"/>
      <c r="EF241" s="1"/>
      <c r="EG241" s="1"/>
      <c r="EH241" s="1"/>
      <c r="EI241" s="1"/>
      <c r="EJ241" s="1"/>
      <c r="EK241" s="1"/>
      <c r="EL241" s="1"/>
      <c r="EM241" s="1"/>
      <c r="EN241" s="1"/>
      <c r="EO241" s="1"/>
      <c r="EP241" s="1"/>
      <c r="EQ241" s="1"/>
      <c r="ER241" s="1"/>
      <c r="ES241" s="1"/>
      <c r="ET241" s="1"/>
      <c r="EU241" s="1"/>
      <c r="EV241" s="1"/>
      <c r="EW241" s="1"/>
    </row>
  </sheetData>
  <autoFilter ref="A13:A215" xr:uid="{20D6018F-7872-4065-877D-5F6A0CE40E4A}"/>
  <mergeCells count="887">
    <mergeCell ref="AX5:AY5"/>
    <mergeCell ref="AX6:AY6"/>
    <mergeCell ref="G7:J7"/>
    <mergeCell ref="M7:P7"/>
    <mergeCell ref="BF7:BI7"/>
    <mergeCell ref="BL7:BO7"/>
    <mergeCell ref="DB7:DE7"/>
    <mergeCell ref="DH7:DK7"/>
    <mergeCell ref="H8:K8"/>
    <mergeCell ref="BG8:BJ8"/>
    <mergeCell ref="DC8:DF8"/>
    <mergeCell ref="D14:AG14"/>
    <mergeCell ref="AH14:AO14"/>
    <mergeCell ref="AP14:AP17"/>
    <mergeCell ref="AQ14:AQ17"/>
    <mergeCell ref="AS14:AS16"/>
    <mergeCell ref="EC14:EJ14"/>
    <mergeCell ref="EK14:EK17"/>
    <mergeCell ref="EL14:EL17"/>
    <mergeCell ref="EN14:EN16"/>
    <mergeCell ref="AS17:AS20"/>
    <mergeCell ref="CR17:CR20"/>
    <mergeCell ref="EN17:EN20"/>
    <mergeCell ref="BC20:BH20"/>
    <mergeCell ref="BI20:BO20"/>
    <mergeCell ref="BP20:BV20"/>
    <mergeCell ref="BC14:CF14"/>
    <mergeCell ref="CG14:CN14"/>
    <mergeCell ref="CO14:CO17"/>
    <mergeCell ref="CP14:CP17"/>
    <mergeCell ref="CR14:CR16"/>
    <mergeCell ref="CY14:EB14"/>
    <mergeCell ref="DS20:DY20"/>
    <mergeCell ref="DZ20:EF20"/>
    <mergeCell ref="EG20:EJ20"/>
    <mergeCell ref="D22:AH22"/>
    <mergeCell ref="AI22:AO22"/>
    <mergeCell ref="AP22:AP25"/>
    <mergeCell ref="AQ22:AQ25"/>
    <mergeCell ref="AS22:AS24"/>
    <mergeCell ref="BC22:CG22"/>
    <mergeCell ref="CH22:CN22"/>
    <mergeCell ref="BW20:CC20"/>
    <mergeCell ref="CD20:CJ20"/>
    <mergeCell ref="CK20:CN20"/>
    <mergeCell ref="CY20:DD20"/>
    <mergeCell ref="DE20:DK20"/>
    <mergeCell ref="DL20:DR20"/>
    <mergeCell ref="D20:I20"/>
    <mergeCell ref="J20:P20"/>
    <mergeCell ref="Q20:W20"/>
    <mergeCell ref="X20:AD20"/>
    <mergeCell ref="AE20:AK20"/>
    <mergeCell ref="AL20:AO20"/>
    <mergeCell ref="EL22:EL25"/>
    <mergeCell ref="EN22:EN24"/>
    <mergeCell ref="AS25:AS28"/>
    <mergeCell ref="CR25:CR28"/>
    <mergeCell ref="EN25:EN28"/>
    <mergeCell ref="D28:G28"/>
    <mergeCell ref="H28:N28"/>
    <mergeCell ref="O28:U28"/>
    <mergeCell ref="V28:AB28"/>
    <mergeCell ref="AC28:AI28"/>
    <mergeCell ref="CO22:CO25"/>
    <mergeCell ref="CP22:CP25"/>
    <mergeCell ref="CR22:CR24"/>
    <mergeCell ref="CY22:EC22"/>
    <mergeCell ref="ED22:EJ22"/>
    <mergeCell ref="EK22:EK25"/>
    <mergeCell ref="EE28:EJ28"/>
    <mergeCell ref="D30:AG30"/>
    <mergeCell ref="AH30:AO30"/>
    <mergeCell ref="AP30:AP33"/>
    <mergeCell ref="AQ30:AQ33"/>
    <mergeCell ref="AS30:AS32"/>
    <mergeCell ref="BC30:CF30"/>
    <mergeCell ref="CG30:CN30"/>
    <mergeCell ref="CO30:CO33"/>
    <mergeCell ref="CP30:CP33"/>
    <mergeCell ref="CI28:CN28"/>
    <mergeCell ref="CY28:DB28"/>
    <mergeCell ref="DC28:DI28"/>
    <mergeCell ref="DJ28:DP28"/>
    <mergeCell ref="DQ28:DW28"/>
    <mergeCell ref="DX28:ED28"/>
    <mergeCell ref="AJ28:AO28"/>
    <mergeCell ref="BC28:BF28"/>
    <mergeCell ref="BG28:BM28"/>
    <mergeCell ref="BN28:BT28"/>
    <mergeCell ref="BU28:CA28"/>
    <mergeCell ref="CB28:CH28"/>
    <mergeCell ref="EN33:EN36"/>
    <mergeCell ref="E36:K36"/>
    <mergeCell ref="L36:R36"/>
    <mergeCell ref="S36:Y36"/>
    <mergeCell ref="Z36:AF36"/>
    <mergeCell ref="AG36:AM36"/>
    <mergeCell ref="AN36:AO36"/>
    <mergeCell ref="BD36:BJ36"/>
    <mergeCell ref="CR30:CR32"/>
    <mergeCell ref="CY30:EB30"/>
    <mergeCell ref="EC30:EJ30"/>
    <mergeCell ref="EK30:EK33"/>
    <mergeCell ref="EL30:EL33"/>
    <mergeCell ref="EN30:EN32"/>
    <mergeCell ref="DG36:DM36"/>
    <mergeCell ref="DN36:DT36"/>
    <mergeCell ref="DU36:EA36"/>
    <mergeCell ref="EB36:EH36"/>
    <mergeCell ref="EI36:EJ36"/>
    <mergeCell ref="D38:AH38"/>
    <mergeCell ref="AI38:AO38"/>
    <mergeCell ref="AP38:AP41"/>
    <mergeCell ref="AQ38:AQ41"/>
    <mergeCell ref="AS38:AS40"/>
    <mergeCell ref="BK36:BQ36"/>
    <mergeCell ref="BR36:BX36"/>
    <mergeCell ref="BY36:CE36"/>
    <mergeCell ref="CF36:CL36"/>
    <mergeCell ref="CM36:CN36"/>
    <mergeCell ref="CZ36:DF36"/>
    <mergeCell ref="AS33:AS36"/>
    <mergeCell ref="CR33:CR36"/>
    <mergeCell ref="ED38:EJ38"/>
    <mergeCell ref="EK38:EK41"/>
    <mergeCell ref="EL38:EL41"/>
    <mergeCell ref="EN38:EN40"/>
    <mergeCell ref="AS41:AS44"/>
    <mergeCell ref="CR41:CR44"/>
    <mergeCell ref="EN41:EN44"/>
    <mergeCell ref="BC44:BH44"/>
    <mergeCell ref="BI44:BO44"/>
    <mergeCell ref="BP44:BV44"/>
    <mergeCell ref="BC38:CG38"/>
    <mergeCell ref="CH38:CN38"/>
    <mergeCell ref="CO38:CO41"/>
    <mergeCell ref="CP38:CP41"/>
    <mergeCell ref="CR38:CR40"/>
    <mergeCell ref="CY38:EC38"/>
    <mergeCell ref="DS44:DY44"/>
    <mergeCell ref="DZ44:EF44"/>
    <mergeCell ref="EG44:EJ44"/>
    <mergeCell ref="D46:AH46"/>
    <mergeCell ref="AI46:AO46"/>
    <mergeCell ref="AP46:AP49"/>
    <mergeCell ref="AQ46:AQ49"/>
    <mergeCell ref="AS46:AS48"/>
    <mergeCell ref="BC46:CG46"/>
    <mergeCell ref="CH46:CN46"/>
    <mergeCell ref="BW44:CC44"/>
    <mergeCell ref="CD44:CJ44"/>
    <mergeCell ref="CK44:CN44"/>
    <mergeCell ref="CY44:DD44"/>
    <mergeCell ref="DE44:DK44"/>
    <mergeCell ref="DL44:DR44"/>
    <mergeCell ref="D44:I44"/>
    <mergeCell ref="J44:P44"/>
    <mergeCell ref="Q44:W44"/>
    <mergeCell ref="X44:AD44"/>
    <mergeCell ref="AE44:AK44"/>
    <mergeCell ref="AL44:AO44"/>
    <mergeCell ref="EL46:EL49"/>
    <mergeCell ref="EN46:EN48"/>
    <mergeCell ref="AS49:AS52"/>
    <mergeCell ref="CR49:CR52"/>
    <mergeCell ref="EN49:EN52"/>
    <mergeCell ref="D52:F52"/>
    <mergeCell ref="G52:M52"/>
    <mergeCell ref="N52:T52"/>
    <mergeCell ref="U52:AA52"/>
    <mergeCell ref="AB52:AH52"/>
    <mergeCell ref="CO46:CO49"/>
    <mergeCell ref="CP46:CP49"/>
    <mergeCell ref="CR46:CR48"/>
    <mergeCell ref="CY46:EC46"/>
    <mergeCell ref="ED46:EJ46"/>
    <mergeCell ref="EK46:EK49"/>
    <mergeCell ref="ED52:EJ52"/>
    <mergeCell ref="D54:AG54"/>
    <mergeCell ref="AH54:AO54"/>
    <mergeCell ref="AP54:AP57"/>
    <mergeCell ref="AQ54:AQ57"/>
    <mergeCell ref="AS54:AS56"/>
    <mergeCell ref="BC54:CF54"/>
    <mergeCell ref="CG54:CN54"/>
    <mergeCell ref="CO54:CO57"/>
    <mergeCell ref="CP54:CP57"/>
    <mergeCell ref="CH52:CN52"/>
    <mergeCell ref="CY52:DA52"/>
    <mergeCell ref="DB52:DH52"/>
    <mergeCell ref="DI52:DO52"/>
    <mergeCell ref="DP52:DV52"/>
    <mergeCell ref="DW52:EC52"/>
    <mergeCell ref="AI52:AO52"/>
    <mergeCell ref="BC52:BE52"/>
    <mergeCell ref="BF52:BL52"/>
    <mergeCell ref="BM52:BS52"/>
    <mergeCell ref="BT52:BZ52"/>
    <mergeCell ref="CA52:CG52"/>
    <mergeCell ref="EN57:EN60"/>
    <mergeCell ref="D60:J60"/>
    <mergeCell ref="K60:Q60"/>
    <mergeCell ref="R60:X60"/>
    <mergeCell ref="Y60:AE60"/>
    <mergeCell ref="AF60:AL60"/>
    <mergeCell ref="AM60:AO60"/>
    <mergeCell ref="BC60:BI60"/>
    <mergeCell ref="CR54:CR56"/>
    <mergeCell ref="CY54:EB54"/>
    <mergeCell ref="EC54:EJ54"/>
    <mergeCell ref="EK54:EK57"/>
    <mergeCell ref="EL54:EL57"/>
    <mergeCell ref="EN54:EN56"/>
    <mergeCell ref="DF60:DL60"/>
    <mergeCell ref="DM60:DS60"/>
    <mergeCell ref="DT60:DZ60"/>
    <mergeCell ref="EA60:EG60"/>
    <mergeCell ref="EH60:EJ60"/>
    <mergeCell ref="D62:AH62"/>
    <mergeCell ref="AI62:AO62"/>
    <mergeCell ref="AP62:AP65"/>
    <mergeCell ref="AQ62:AQ65"/>
    <mergeCell ref="AS62:AS64"/>
    <mergeCell ref="BJ60:BP60"/>
    <mergeCell ref="BQ60:BW60"/>
    <mergeCell ref="BX60:CD60"/>
    <mergeCell ref="CE60:CK60"/>
    <mergeCell ref="CL60:CN60"/>
    <mergeCell ref="CY60:DE60"/>
    <mergeCell ref="AS57:AS60"/>
    <mergeCell ref="CR57:CR60"/>
    <mergeCell ref="ED62:EJ62"/>
    <mergeCell ref="EK62:EK65"/>
    <mergeCell ref="EL62:EL65"/>
    <mergeCell ref="EN62:EN64"/>
    <mergeCell ref="AS65:AS68"/>
    <mergeCell ref="CR65:CR68"/>
    <mergeCell ref="EN65:EN68"/>
    <mergeCell ref="BC68:BG68"/>
    <mergeCell ref="BH68:BN68"/>
    <mergeCell ref="BO68:BU68"/>
    <mergeCell ref="BC62:CG62"/>
    <mergeCell ref="CH62:CN62"/>
    <mergeCell ref="CO62:CO65"/>
    <mergeCell ref="CP62:CP65"/>
    <mergeCell ref="CR62:CR64"/>
    <mergeCell ref="CY62:EC62"/>
    <mergeCell ref="DR68:DX68"/>
    <mergeCell ref="DY68:EE68"/>
    <mergeCell ref="EF68:EJ68"/>
    <mergeCell ref="D70:AG70"/>
    <mergeCell ref="AH70:AO70"/>
    <mergeCell ref="AP70:AP73"/>
    <mergeCell ref="AQ70:AQ73"/>
    <mergeCell ref="AS70:AS72"/>
    <mergeCell ref="BC70:CF70"/>
    <mergeCell ref="CG70:CN70"/>
    <mergeCell ref="BV68:CB68"/>
    <mergeCell ref="CC68:CI68"/>
    <mergeCell ref="CJ68:CN68"/>
    <mergeCell ref="CY68:DC68"/>
    <mergeCell ref="DD68:DJ68"/>
    <mergeCell ref="DK68:DQ68"/>
    <mergeCell ref="D68:H68"/>
    <mergeCell ref="I68:O68"/>
    <mergeCell ref="P68:V68"/>
    <mergeCell ref="W68:AC68"/>
    <mergeCell ref="AD68:AJ68"/>
    <mergeCell ref="AK68:AO68"/>
    <mergeCell ref="EL70:EL73"/>
    <mergeCell ref="EN70:EN72"/>
    <mergeCell ref="AS73:AS76"/>
    <mergeCell ref="CR73:CR76"/>
    <mergeCell ref="EN73:EN76"/>
    <mergeCell ref="D76:E76"/>
    <mergeCell ref="F76:L76"/>
    <mergeCell ref="M76:S76"/>
    <mergeCell ref="T76:Z76"/>
    <mergeCell ref="AA76:AG76"/>
    <mergeCell ref="CO70:CO73"/>
    <mergeCell ref="CP70:CP73"/>
    <mergeCell ref="CR70:CR72"/>
    <mergeCell ref="CY70:EB70"/>
    <mergeCell ref="EC70:EJ70"/>
    <mergeCell ref="EK70:EK73"/>
    <mergeCell ref="EC76:EI76"/>
    <mergeCell ref="D78:AH78"/>
    <mergeCell ref="AI78:AO78"/>
    <mergeCell ref="AP78:AP81"/>
    <mergeCell ref="AQ78:AQ81"/>
    <mergeCell ref="AS78:AS80"/>
    <mergeCell ref="BC78:CG78"/>
    <mergeCell ref="CH78:CN78"/>
    <mergeCell ref="CO78:CO81"/>
    <mergeCell ref="CP78:CP81"/>
    <mergeCell ref="CG76:CM76"/>
    <mergeCell ref="CY76:CZ76"/>
    <mergeCell ref="DA76:DG76"/>
    <mergeCell ref="DH76:DN76"/>
    <mergeCell ref="DO76:DU76"/>
    <mergeCell ref="DV76:EB76"/>
    <mergeCell ref="AH76:AN76"/>
    <mergeCell ref="BC76:BD76"/>
    <mergeCell ref="BE76:BK76"/>
    <mergeCell ref="BL76:BR76"/>
    <mergeCell ref="BS76:BY76"/>
    <mergeCell ref="BZ76:CF76"/>
    <mergeCell ref="EN81:EN84"/>
    <mergeCell ref="D84:J84"/>
    <mergeCell ref="K84:Q84"/>
    <mergeCell ref="R84:X84"/>
    <mergeCell ref="Y84:AE84"/>
    <mergeCell ref="AF84:AL84"/>
    <mergeCell ref="AM84:AO84"/>
    <mergeCell ref="BC84:BI84"/>
    <mergeCell ref="CR78:CR80"/>
    <mergeCell ref="CY78:EC78"/>
    <mergeCell ref="ED78:EJ78"/>
    <mergeCell ref="EK78:EK81"/>
    <mergeCell ref="EL78:EL81"/>
    <mergeCell ref="EN78:EN80"/>
    <mergeCell ref="DF84:DL84"/>
    <mergeCell ref="DM84:DS84"/>
    <mergeCell ref="DT84:DZ84"/>
    <mergeCell ref="EA84:EG84"/>
    <mergeCell ref="EH84:EJ84"/>
    <mergeCell ref="D86:AH86"/>
    <mergeCell ref="AI86:AO86"/>
    <mergeCell ref="AP86:AP89"/>
    <mergeCell ref="AQ86:AQ89"/>
    <mergeCell ref="AS86:AS88"/>
    <mergeCell ref="BJ84:BP84"/>
    <mergeCell ref="BQ84:BW84"/>
    <mergeCell ref="BX84:CD84"/>
    <mergeCell ref="CE84:CK84"/>
    <mergeCell ref="CL84:CN84"/>
    <mergeCell ref="CY84:DE84"/>
    <mergeCell ref="AS81:AS84"/>
    <mergeCell ref="CR81:CR84"/>
    <mergeCell ref="ED86:EJ86"/>
    <mergeCell ref="EK86:EK89"/>
    <mergeCell ref="EL86:EL89"/>
    <mergeCell ref="EN86:EN88"/>
    <mergeCell ref="AS89:AS92"/>
    <mergeCell ref="CR89:CR92"/>
    <mergeCell ref="EN89:EN92"/>
    <mergeCell ref="BC92:BG92"/>
    <mergeCell ref="BH92:BN92"/>
    <mergeCell ref="BO92:BU92"/>
    <mergeCell ref="BC86:CG86"/>
    <mergeCell ref="CH86:CN86"/>
    <mergeCell ref="CO86:CO89"/>
    <mergeCell ref="CP86:CP89"/>
    <mergeCell ref="CR86:CR88"/>
    <mergeCell ref="CY86:EC86"/>
    <mergeCell ref="DR92:DX92"/>
    <mergeCell ref="DY92:EE92"/>
    <mergeCell ref="EF92:EJ92"/>
    <mergeCell ref="D94:AE94"/>
    <mergeCell ref="AF94:AO94"/>
    <mergeCell ref="AP94:AP97"/>
    <mergeCell ref="AQ94:AQ97"/>
    <mergeCell ref="AS94:AS96"/>
    <mergeCell ref="BC94:CD94"/>
    <mergeCell ref="CE94:CN94"/>
    <mergeCell ref="BV92:CB92"/>
    <mergeCell ref="CC92:CI92"/>
    <mergeCell ref="CJ92:CN92"/>
    <mergeCell ref="CY92:DC92"/>
    <mergeCell ref="DD92:DJ92"/>
    <mergeCell ref="DK92:DQ92"/>
    <mergeCell ref="D92:H92"/>
    <mergeCell ref="I92:O92"/>
    <mergeCell ref="P92:V92"/>
    <mergeCell ref="W92:AC92"/>
    <mergeCell ref="AD92:AJ92"/>
    <mergeCell ref="AK92:AO92"/>
    <mergeCell ref="EL94:EL97"/>
    <mergeCell ref="EN94:EN96"/>
    <mergeCell ref="AS97:AS100"/>
    <mergeCell ref="CR97:CR100"/>
    <mergeCell ref="EN97:EN100"/>
    <mergeCell ref="D100:E100"/>
    <mergeCell ref="F100:L100"/>
    <mergeCell ref="M100:S100"/>
    <mergeCell ref="T100:Z100"/>
    <mergeCell ref="AA100:AG100"/>
    <mergeCell ref="CO94:CO97"/>
    <mergeCell ref="CP94:CP97"/>
    <mergeCell ref="CR94:CR96"/>
    <mergeCell ref="CY94:DZ94"/>
    <mergeCell ref="EA94:EJ94"/>
    <mergeCell ref="EK94:EK97"/>
    <mergeCell ref="EC100:EI100"/>
    <mergeCell ref="D102:AH102"/>
    <mergeCell ref="AI102:AO102"/>
    <mergeCell ref="AP102:AP105"/>
    <mergeCell ref="AQ102:AQ105"/>
    <mergeCell ref="AS102:AS104"/>
    <mergeCell ref="BC102:CG102"/>
    <mergeCell ref="CH102:CN102"/>
    <mergeCell ref="CO102:CO105"/>
    <mergeCell ref="CP102:CP105"/>
    <mergeCell ref="CG100:CM100"/>
    <mergeCell ref="CY100:CZ100"/>
    <mergeCell ref="DA100:DG100"/>
    <mergeCell ref="DH100:DN100"/>
    <mergeCell ref="DO100:DU100"/>
    <mergeCell ref="DV100:EB100"/>
    <mergeCell ref="AH100:AN100"/>
    <mergeCell ref="BC100:BD100"/>
    <mergeCell ref="BE100:BK100"/>
    <mergeCell ref="BL100:BR100"/>
    <mergeCell ref="BS100:BY100"/>
    <mergeCell ref="BZ100:CF100"/>
    <mergeCell ref="EN105:EN108"/>
    <mergeCell ref="D108:E108"/>
    <mergeCell ref="F108:L108"/>
    <mergeCell ref="M108:S108"/>
    <mergeCell ref="T108:Z108"/>
    <mergeCell ref="AA108:AG108"/>
    <mergeCell ref="AH108:AN108"/>
    <mergeCell ref="BC108:BD108"/>
    <mergeCell ref="CR102:CR104"/>
    <mergeCell ref="CY102:EC102"/>
    <mergeCell ref="ED102:EJ102"/>
    <mergeCell ref="EK102:EK105"/>
    <mergeCell ref="EL102:EL105"/>
    <mergeCell ref="EN102:EN104"/>
    <mergeCell ref="DA108:DG108"/>
    <mergeCell ref="DH108:DN108"/>
    <mergeCell ref="DO108:DU108"/>
    <mergeCell ref="DV108:EB108"/>
    <mergeCell ref="EC108:EI108"/>
    <mergeCell ref="D110:AG110"/>
    <mergeCell ref="AH110:AO110"/>
    <mergeCell ref="AP110:AP113"/>
    <mergeCell ref="AQ110:AQ113"/>
    <mergeCell ref="AS110:AS112"/>
    <mergeCell ref="BE108:BK108"/>
    <mergeCell ref="BL108:BR108"/>
    <mergeCell ref="BS108:BY108"/>
    <mergeCell ref="BZ108:CF108"/>
    <mergeCell ref="CG108:CM108"/>
    <mergeCell ref="CY108:CZ108"/>
    <mergeCell ref="AS105:AS108"/>
    <mergeCell ref="CR105:CR108"/>
    <mergeCell ref="EC110:EJ110"/>
    <mergeCell ref="EK110:EK113"/>
    <mergeCell ref="EL110:EL113"/>
    <mergeCell ref="EN110:EN112"/>
    <mergeCell ref="AS113:AS116"/>
    <mergeCell ref="CR113:CR116"/>
    <mergeCell ref="EN113:EN116"/>
    <mergeCell ref="BC116:BH116"/>
    <mergeCell ref="BI116:BO116"/>
    <mergeCell ref="BP116:BV116"/>
    <mergeCell ref="BC110:CF110"/>
    <mergeCell ref="CG110:CN110"/>
    <mergeCell ref="CO110:CO113"/>
    <mergeCell ref="CP110:CP113"/>
    <mergeCell ref="CR110:CR112"/>
    <mergeCell ref="CY110:EB110"/>
    <mergeCell ref="DS116:DY116"/>
    <mergeCell ref="DZ116:EF116"/>
    <mergeCell ref="EG116:EJ116"/>
    <mergeCell ref="D118:AH118"/>
    <mergeCell ref="AI118:AO118"/>
    <mergeCell ref="AP118:AP121"/>
    <mergeCell ref="AQ118:AQ121"/>
    <mergeCell ref="AS118:AS120"/>
    <mergeCell ref="BC118:CG118"/>
    <mergeCell ref="CH118:CN118"/>
    <mergeCell ref="BW116:CC116"/>
    <mergeCell ref="CD116:CJ116"/>
    <mergeCell ref="CK116:CN116"/>
    <mergeCell ref="CY116:DD116"/>
    <mergeCell ref="DE116:DK116"/>
    <mergeCell ref="DL116:DR116"/>
    <mergeCell ref="D116:I116"/>
    <mergeCell ref="J116:P116"/>
    <mergeCell ref="Q116:W116"/>
    <mergeCell ref="X116:AD116"/>
    <mergeCell ref="AE116:AK116"/>
    <mergeCell ref="AL116:AO116"/>
    <mergeCell ref="EL118:EL121"/>
    <mergeCell ref="EN118:EN120"/>
    <mergeCell ref="AS121:AS124"/>
    <mergeCell ref="CR121:CR124"/>
    <mergeCell ref="EN121:EN124"/>
    <mergeCell ref="D124:G124"/>
    <mergeCell ref="H124:N124"/>
    <mergeCell ref="O124:U124"/>
    <mergeCell ref="V124:AB124"/>
    <mergeCell ref="AC124:AI124"/>
    <mergeCell ref="CO118:CO121"/>
    <mergeCell ref="CP118:CP121"/>
    <mergeCell ref="CR118:CR120"/>
    <mergeCell ref="CY118:EC118"/>
    <mergeCell ref="ED118:EJ118"/>
    <mergeCell ref="EK118:EK121"/>
    <mergeCell ref="EE124:EJ124"/>
    <mergeCell ref="D126:AG126"/>
    <mergeCell ref="AH126:AO126"/>
    <mergeCell ref="AP126:AP129"/>
    <mergeCell ref="AQ126:AQ129"/>
    <mergeCell ref="AS126:AS128"/>
    <mergeCell ref="BC126:CF126"/>
    <mergeCell ref="CG126:CN126"/>
    <mergeCell ref="CO126:CO129"/>
    <mergeCell ref="CP126:CP129"/>
    <mergeCell ref="CI124:CN124"/>
    <mergeCell ref="CY124:DB124"/>
    <mergeCell ref="DC124:DI124"/>
    <mergeCell ref="DJ124:DP124"/>
    <mergeCell ref="DQ124:DW124"/>
    <mergeCell ref="DX124:ED124"/>
    <mergeCell ref="AJ124:AO124"/>
    <mergeCell ref="BC124:BF124"/>
    <mergeCell ref="BG124:BM124"/>
    <mergeCell ref="BN124:BT124"/>
    <mergeCell ref="BU124:CA124"/>
    <mergeCell ref="CB124:CH124"/>
    <mergeCell ref="EN129:EN132"/>
    <mergeCell ref="E132:K132"/>
    <mergeCell ref="L132:R132"/>
    <mergeCell ref="S132:Y132"/>
    <mergeCell ref="Z132:AF132"/>
    <mergeCell ref="AG132:AM132"/>
    <mergeCell ref="AN132:AO132"/>
    <mergeCell ref="BD132:BJ132"/>
    <mergeCell ref="CR126:CR128"/>
    <mergeCell ref="CY126:EB126"/>
    <mergeCell ref="EC126:EJ126"/>
    <mergeCell ref="EK126:EK129"/>
    <mergeCell ref="EL126:EL129"/>
    <mergeCell ref="EN126:EN128"/>
    <mergeCell ref="DG132:DM132"/>
    <mergeCell ref="DN132:DT132"/>
    <mergeCell ref="DU132:EA132"/>
    <mergeCell ref="EB132:EH132"/>
    <mergeCell ref="EI132:EJ132"/>
    <mergeCell ref="D134:AH134"/>
    <mergeCell ref="AI134:AO134"/>
    <mergeCell ref="AP134:AP137"/>
    <mergeCell ref="AQ134:AQ137"/>
    <mergeCell ref="AS134:AS136"/>
    <mergeCell ref="BK132:BQ132"/>
    <mergeCell ref="BR132:BX132"/>
    <mergeCell ref="BY132:CE132"/>
    <mergeCell ref="CF132:CL132"/>
    <mergeCell ref="CM132:CN132"/>
    <mergeCell ref="CZ132:DF132"/>
    <mergeCell ref="AS129:AS132"/>
    <mergeCell ref="CR129:CR132"/>
    <mergeCell ref="ED134:EJ134"/>
    <mergeCell ref="EK134:EK137"/>
    <mergeCell ref="EL134:EL137"/>
    <mergeCell ref="EN134:EN136"/>
    <mergeCell ref="AS137:AS140"/>
    <mergeCell ref="CR137:CR140"/>
    <mergeCell ref="EN137:EN140"/>
    <mergeCell ref="BC140:BH140"/>
    <mergeCell ref="BI140:BO140"/>
    <mergeCell ref="BP140:BV140"/>
    <mergeCell ref="BC134:CG134"/>
    <mergeCell ref="CH134:CN134"/>
    <mergeCell ref="CO134:CO137"/>
    <mergeCell ref="CP134:CP137"/>
    <mergeCell ref="CR134:CR136"/>
    <mergeCell ref="CY134:EC134"/>
    <mergeCell ref="DS140:DY140"/>
    <mergeCell ref="DZ140:EF140"/>
    <mergeCell ref="EG140:EJ140"/>
    <mergeCell ref="D142:AH142"/>
    <mergeCell ref="AI142:AO142"/>
    <mergeCell ref="AP142:AP145"/>
    <mergeCell ref="AQ142:AQ145"/>
    <mergeCell ref="AS142:AS144"/>
    <mergeCell ref="BC142:CG142"/>
    <mergeCell ref="CH142:CN142"/>
    <mergeCell ref="BW140:CC140"/>
    <mergeCell ref="CD140:CJ140"/>
    <mergeCell ref="CK140:CN140"/>
    <mergeCell ref="CY140:DD140"/>
    <mergeCell ref="DE140:DK140"/>
    <mergeCell ref="DL140:DR140"/>
    <mergeCell ref="D140:I140"/>
    <mergeCell ref="J140:P140"/>
    <mergeCell ref="Q140:W140"/>
    <mergeCell ref="X140:AD140"/>
    <mergeCell ref="AE140:AK140"/>
    <mergeCell ref="AL140:AO140"/>
    <mergeCell ref="EL142:EL145"/>
    <mergeCell ref="EN142:EN144"/>
    <mergeCell ref="AS145:AS148"/>
    <mergeCell ref="CR145:CR148"/>
    <mergeCell ref="EN145:EN148"/>
    <mergeCell ref="D148:F148"/>
    <mergeCell ref="G148:M148"/>
    <mergeCell ref="N148:T148"/>
    <mergeCell ref="U148:AA148"/>
    <mergeCell ref="AB148:AH148"/>
    <mergeCell ref="CO142:CO145"/>
    <mergeCell ref="CP142:CP145"/>
    <mergeCell ref="CR142:CR144"/>
    <mergeCell ref="CY142:EC142"/>
    <mergeCell ref="ED142:EJ142"/>
    <mergeCell ref="EK142:EK145"/>
    <mergeCell ref="ED148:EJ148"/>
    <mergeCell ref="D150:AG150"/>
    <mergeCell ref="AH150:AO150"/>
    <mergeCell ref="AP150:AP153"/>
    <mergeCell ref="AQ150:AQ153"/>
    <mergeCell ref="AS150:AS152"/>
    <mergeCell ref="BC150:CF150"/>
    <mergeCell ref="CG150:CN150"/>
    <mergeCell ref="CO150:CO153"/>
    <mergeCell ref="CP150:CP153"/>
    <mergeCell ref="CH148:CN148"/>
    <mergeCell ref="CY148:DA148"/>
    <mergeCell ref="DB148:DH148"/>
    <mergeCell ref="DI148:DO148"/>
    <mergeCell ref="DP148:DV148"/>
    <mergeCell ref="DW148:EC148"/>
    <mergeCell ref="AI148:AO148"/>
    <mergeCell ref="BC148:BE148"/>
    <mergeCell ref="BF148:BL148"/>
    <mergeCell ref="BM148:BS148"/>
    <mergeCell ref="BT148:BZ148"/>
    <mergeCell ref="CA148:CG148"/>
    <mergeCell ref="EN153:EN156"/>
    <mergeCell ref="D156:J156"/>
    <mergeCell ref="K156:Q156"/>
    <mergeCell ref="R156:X156"/>
    <mergeCell ref="Y156:AE156"/>
    <mergeCell ref="AF156:AL156"/>
    <mergeCell ref="AM156:AO156"/>
    <mergeCell ref="BC156:BI156"/>
    <mergeCell ref="CR150:CR152"/>
    <mergeCell ref="CY150:EB150"/>
    <mergeCell ref="EC150:EJ150"/>
    <mergeCell ref="EK150:EK153"/>
    <mergeCell ref="EL150:EL153"/>
    <mergeCell ref="EN150:EN152"/>
    <mergeCell ref="DF156:DL156"/>
    <mergeCell ref="DM156:DS156"/>
    <mergeCell ref="DT156:DZ156"/>
    <mergeCell ref="EA156:EG156"/>
    <mergeCell ref="EH156:EJ156"/>
    <mergeCell ref="D158:AH158"/>
    <mergeCell ref="AI158:AO158"/>
    <mergeCell ref="AP158:AP161"/>
    <mergeCell ref="AQ158:AQ161"/>
    <mergeCell ref="AS158:AS160"/>
    <mergeCell ref="BJ156:BP156"/>
    <mergeCell ref="BQ156:BW156"/>
    <mergeCell ref="BX156:CD156"/>
    <mergeCell ref="CE156:CK156"/>
    <mergeCell ref="CL156:CN156"/>
    <mergeCell ref="CY156:DE156"/>
    <mergeCell ref="AS153:AS156"/>
    <mergeCell ref="CR153:CR156"/>
    <mergeCell ref="ED158:EJ158"/>
    <mergeCell ref="EK158:EK161"/>
    <mergeCell ref="EL158:EL161"/>
    <mergeCell ref="EN158:EN160"/>
    <mergeCell ref="AS161:AS164"/>
    <mergeCell ref="CR161:CR164"/>
    <mergeCell ref="EN161:EN164"/>
    <mergeCell ref="BC164:BG164"/>
    <mergeCell ref="BH164:BN164"/>
    <mergeCell ref="BO164:BU164"/>
    <mergeCell ref="BC158:CG158"/>
    <mergeCell ref="CH158:CN158"/>
    <mergeCell ref="CO158:CO161"/>
    <mergeCell ref="CP158:CP161"/>
    <mergeCell ref="CR158:CR160"/>
    <mergeCell ref="CY158:EC158"/>
    <mergeCell ref="DR164:DX164"/>
    <mergeCell ref="DY164:EE164"/>
    <mergeCell ref="EF164:EJ164"/>
    <mergeCell ref="D166:AG166"/>
    <mergeCell ref="AH166:AO166"/>
    <mergeCell ref="AP166:AP169"/>
    <mergeCell ref="AQ166:AQ169"/>
    <mergeCell ref="AS166:AS168"/>
    <mergeCell ref="BC166:CF166"/>
    <mergeCell ref="CG166:CN166"/>
    <mergeCell ref="BV164:CB164"/>
    <mergeCell ref="CC164:CI164"/>
    <mergeCell ref="CJ164:CN164"/>
    <mergeCell ref="CY164:DC164"/>
    <mergeCell ref="DD164:DJ164"/>
    <mergeCell ref="DK164:DQ164"/>
    <mergeCell ref="D164:H164"/>
    <mergeCell ref="I164:O164"/>
    <mergeCell ref="P164:V164"/>
    <mergeCell ref="W164:AC164"/>
    <mergeCell ref="AD164:AJ164"/>
    <mergeCell ref="AK164:AO164"/>
    <mergeCell ref="EL166:EL169"/>
    <mergeCell ref="EN166:EN168"/>
    <mergeCell ref="AS169:AS172"/>
    <mergeCell ref="CR169:CR172"/>
    <mergeCell ref="EN169:EN172"/>
    <mergeCell ref="D172:E172"/>
    <mergeCell ref="F172:L172"/>
    <mergeCell ref="M172:S172"/>
    <mergeCell ref="T172:Z172"/>
    <mergeCell ref="AA172:AG172"/>
    <mergeCell ref="CO166:CO169"/>
    <mergeCell ref="CP166:CP169"/>
    <mergeCell ref="CR166:CR168"/>
    <mergeCell ref="CY166:EB166"/>
    <mergeCell ref="EC166:EJ166"/>
    <mergeCell ref="EK166:EK169"/>
    <mergeCell ref="EC172:EI172"/>
    <mergeCell ref="D174:AH174"/>
    <mergeCell ref="AI174:AO174"/>
    <mergeCell ref="AP174:AP177"/>
    <mergeCell ref="AQ174:AQ177"/>
    <mergeCell ref="AS174:AS176"/>
    <mergeCell ref="BC174:CG174"/>
    <mergeCell ref="CH174:CN174"/>
    <mergeCell ref="CO174:CO177"/>
    <mergeCell ref="CP174:CP177"/>
    <mergeCell ref="CG172:CM172"/>
    <mergeCell ref="CY172:CZ172"/>
    <mergeCell ref="DA172:DG172"/>
    <mergeCell ref="DH172:DN172"/>
    <mergeCell ref="DO172:DU172"/>
    <mergeCell ref="DV172:EB172"/>
    <mergeCell ref="AH172:AN172"/>
    <mergeCell ref="BC172:BD172"/>
    <mergeCell ref="BE172:BK172"/>
    <mergeCell ref="BL172:BR172"/>
    <mergeCell ref="BS172:BY172"/>
    <mergeCell ref="BZ172:CF172"/>
    <mergeCell ref="EN177:EN180"/>
    <mergeCell ref="D180:J180"/>
    <mergeCell ref="K180:Q180"/>
    <mergeCell ref="R180:X180"/>
    <mergeCell ref="Y180:AE180"/>
    <mergeCell ref="AF180:AL180"/>
    <mergeCell ref="AM180:AO180"/>
    <mergeCell ref="BC180:BI180"/>
    <mergeCell ref="CR174:CR176"/>
    <mergeCell ref="CY174:EC174"/>
    <mergeCell ref="ED174:EJ174"/>
    <mergeCell ref="EK174:EK177"/>
    <mergeCell ref="EL174:EL177"/>
    <mergeCell ref="EN174:EN176"/>
    <mergeCell ref="DF180:DL180"/>
    <mergeCell ref="DM180:DS180"/>
    <mergeCell ref="DT180:DZ180"/>
    <mergeCell ref="EA180:EG180"/>
    <mergeCell ref="EH180:EJ180"/>
    <mergeCell ref="D182:AH182"/>
    <mergeCell ref="AI182:AO182"/>
    <mergeCell ref="AP182:AP185"/>
    <mergeCell ref="AQ182:AQ185"/>
    <mergeCell ref="AS182:AS184"/>
    <mergeCell ref="BJ180:BP180"/>
    <mergeCell ref="BQ180:BW180"/>
    <mergeCell ref="BX180:CD180"/>
    <mergeCell ref="CE180:CK180"/>
    <mergeCell ref="CL180:CN180"/>
    <mergeCell ref="CY180:DE180"/>
    <mergeCell ref="AS177:AS180"/>
    <mergeCell ref="CR177:CR180"/>
    <mergeCell ref="ED182:EJ182"/>
    <mergeCell ref="EK182:EK185"/>
    <mergeCell ref="EL182:EL185"/>
    <mergeCell ref="EN182:EN184"/>
    <mergeCell ref="AS185:AS188"/>
    <mergeCell ref="CR185:CR188"/>
    <mergeCell ref="EN185:EN188"/>
    <mergeCell ref="BC188:BG188"/>
    <mergeCell ref="BH188:BN188"/>
    <mergeCell ref="BO188:BU188"/>
    <mergeCell ref="BC182:CG182"/>
    <mergeCell ref="CH182:CN182"/>
    <mergeCell ref="CO182:CO185"/>
    <mergeCell ref="CP182:CP185"/>
    <mergeCell ref="CR182:CR184"/>
    <mergeCell ref="CY182:EC182"/>
    <mergeCell ref="DR188:DX188"/>
    <mergeCell ref="DY188:EE188"/>
    <mergeCell ref="EF188:EJ188"/>
    <mergeCell ref="D190:AE190"/>
    <mergeCell ref="AF190:AO190"/>
    <mergeCell ref="AP190:AP193"/>
    <mergeCell ref="AQ190:AQ193"/>
    <mergeCell ref="AS190:AS192"/>
    <mergeCell ref="BC190:CD190"/>
    <mergeCell ref="CE190:CN190"/>
    <mergeCell ref="BV188:CB188"/>
    <mergeCell ref="CC188:CI188"/>
    <mergeCell ref="CJ188:CN188"/>
    <mergeCell ref="CY188:DC188"/>
    <mergeCell ref="DD188:DJ188"/>
    <mergeCell ref="DK188:DQ188"/>
    <mergeCell ref="D188:H188"/>
    <mergeCell ref="I188:O188"/>
    <mergeCell ref="P188:V188"/>
    <mergeCell ref="W188:AC188"/>
    <mergeCell ref="AD188:AJ188"/>
    <mergeCell ref="AK188:AO188"/>
    <mergeCell ref="D196:E196"/>
    <mergeCell ref="F196:L196"/>
    <mergeCell ref="M196:S196"/>
    <mergeCell ref="T196:Z196"/>
    <mergeCell ref="AA196:AG196"/>
    <mergeCell ref="CO190:CO193"/>
    <mergeCell ref="CP190:CP193"/>
    <mergeCell ref="CR190:CR192"/>
    <mergeCell ref="CY190:DZ190"/>
    <mergeCell ref="BE196:BK196"/>
    <mergeCell ref="BL196:BR196"/>
    <mergeCell ref="BS196:BY196"/>
    <mergeCell ref="BZ196:CF196"/>
    <mergeCell ref="EL190:EL193"/>
    <mergeCell ref="EN190:EN192"/>
    <mergeCell ref="AS193:AS196"/>
    <mergeCell ref="CR193:CR196"/>
    <mergeCell ref="EN193:EN196"/>
    <mergeCell ref="EA190:EJ190"/>
    <mergeCell ref="EK190:EK193"/>
    <mergeCell ref="CR198:CR200"/>
    <mergeCell ref="CY198:EC198"/>
    <mergeCell ref="ED198:EJ198"/>
    <mergeCell ref="EK198:EK201"/>
    <mergeCell ref="EL198:EL201"/>
    <mergeCell ref="EN198:EN200"/>
    <mergeCell ref="EC196:EI196"/>
    <mergeCell ref="D198:AH198"/>
    <mergeCell ref="AI198:AO198"/>
    <mergeCell ref="AP198:AP201"/>
    <mergeCell ref="AQ198:AQ201"/>
    <mergeCell ref="AS198:AS200"/>
    <mergeCell ref="BC198:CG198"/>
    <mergeCell ref="CH198:CN198"/>
    <mergeCell ref="CO198:CO201"/>
    <mergeCell ref="CP198:CP201"/>
    <mergeCell ref="CG196:CM196"/>
    <mergeCell ref="CY196:CZ196"/>
    <mergeCell ref="DA196:DG196"/>
    <mergeCell ref="DH196:DN196"/>
    <mergeCell ref="DO196:DU196"/>
    <mergeCell ref="DV196:EB196"/>
    <mergeCell ref="AH196:AN196"/>
    <mergeCell ref="BC196:BD196"/>
    <mergeCell ref="CR201:CR204"/>
    <mergeCell ref="EN201:EN204"/>
    <mergeCell ref="D204:E204"/>
    <mergeCell ref="F204:L204"/>
    <mergeCell ref="M204:S204"/>
    <mergeCell ref="T204:Z204"/>
    <mergeCell ref="AA204:AG204"/>
    <mergeCell ref="AH204:AN204"/>
    <mergeCell ref="BC204:BD204"/>
    <mergeCell ref="EN208:EN210"/>
    <mergeCell ref="C211:AQ215"/>
    <mergeCell ref="AS211:AS213"/>
    <mergeCell ref="BB211:CP215"/>
    <mergeCell ref="CR211:CR213"/>
    <mergeCell ref="CX211:EL215"/>
    <mergeCell ref="EN211:EN213"/>
    <mergeCell ref="DA204:DG204"/>
    <mergeCell ref="DH204:DN204"/>
    <mergeCell ref="DO204:DU204"/>
    <mergeCell ref="DV204:EB204"/>
    <mergeCell ref="EC204:EI204"/>
    <mergeCell ref="C208:AQ209"/>
    <mergeCell ref="AS208:AS210"/>
    <mergeCell ref="BB208:CP209"/>
    <mergeCell ref="CR208:CR210"/>
    <mergeCell ref="CX208:EL209"/>
    <mergeCell ref="BE204:BK204"/>
    <mergeCell ref="BL204:BR204"/>
    <mergeCell ref="BS204:BY204"/>
    <mergeCell ref="BZ204:CF204"/>
    <mergeCell ref="CG204:CM204"/>
    <mergeCell ref="CY204:CZ204"/>
    <mergeCell ref="AS201:AS204"/>
  </mergeCells>
  <phoneticPr fontId="3"/>
  <conditionalFormatting sqref="G7">
    <cfRule type="cellIs" dxfId="1902" priority="1896" operator="equal">
      <formula>"雨"</formula>
    </cfRule>
    <cfRule type="cellIs" dxfId="1901" priority="1897" operator="equal">
      <formula>"休"</formula>
    </cfRule>
  </conditionalFormatting>
  <conditionalFormatting sqref="AS2:AU2 AW2 AU207:AW207 AS208 AT208:AV210 AW209:AW218 AS211 AS214:AV218 AS11:AW17 AS206:AW206 AS222:AW1048576 AS21:AW24 AT18:AW19 AV20:AW20 AS29:AW32 AV28:AW28 AS37:AW40 AV36:AW36 AS45:AW48 AV44:AW44 AS53:AW56 AV52:AW52 AS61:AW64 AV60:AW60 AS69:AW72 AV68:AW68 AS77:AW80 AV76:AW76 AS85:AW88 AV84:AW84 AS93:AW96 AV92:AW92 AS101:AW104 AV100:AW100 AS109:AW109 AV108:AW108 AT25:AW27 AT33:AW35 AT41:AW43 AT49:AW51 AT57:AW59 AT65:AW67 AT73:AW75 AT81:AW83 AT89:AW91 AT97:AW99 AT105:AW107">
    <cfRule type="containsText" dxfId="1900" priority="1899" operator="containsText" text="4週6休以上4週7休未満">
      <formula>NOT(ISERROR(SEARCH("4週6休以上4週7休未満",AS2)))</formula>
    </cfRule>
    <cfRule type="containsText" dxfId="1899" priority="1900" operator="containsText" text="4週8休以上">
      <formula>NOT(ISERROR(SEARCH("4週8休以上",AS2)))</formula>
    </cfRule>
    <cfRule type="containsText" dxfId="1898" priority="1901" operator="containsText" text="4週7休以上4週8休未満">
      <formula>NOT(ISERROR(SEARCH("4週7休以上4週8休未満",AS2)))</formula>
    </cfRule>
  </conditionalFormatting>
  <conditionalFormatting sqref="AS3:AW4 AS5">
    <cfRule type="containsText" dxfId="1897" priority="1886" operator="containsText" text="4週6休未満">
      <formula>NOT(ISERROR(SEARCH("4週6休未満",AS3)))</formula>
    </cfRule>
    <cfRule type="containsText" dxfId="1896" priority="1887" operator="containsText" text="4週6休以上4週7休未満">
      <formula>NOT(ISERROR(SEARCH("4週6休以上4週7休未満",AS3)))</formula>
    </cfRule>
    <cfRule type="containsText" dxfId="1895" priority="1888" operator="containsText" text="4週8休以上">
      <formula>NOT(ISERROR(SEARCH("4週8休以上",AS3)))</formula>
    </cfRule>
    <cfRule type="containsText" dxfId="1894" priority="1889" operator="containsText" text="4週7休以上4週8休未満">
      <formula>NOT(ISERROR(SEARCH("4週7休以上4週8休未満",AS3)))</formula>
    </cfRule>
  </conditionalFormatting>
  <conditionalFormatting sqref="AS8:AW9 AS10">
    <cfRule type="containsText" dxfId="1893" priority="1891" operator="containsText" text="4週6休未満">
      <formula>NOT(ISERROR(SEARCH("4週6休未満",AS8)))</formula>
    </cfRule>
    <cfRule type="containsText" dxfId="1892" priority="1892" operator="containsText" text="4週6休以上4週7休未満">
      <formula>NOT(ISERROR(SEARCH("4週6休以上4週7休未満",AS8)))</formula>
    </cfRule>
    <cfRule type="containsText" dxfId="1891" priority="1893" operator="containsText" text="4週8休以上">
      <formula>NOT(ISERROR(SEARCH("4週8休以上",AS8)))</formula>
    </cfRule>
    <cfRule type="containsText" dxfId="1890" priority="1894" operator="containsText" text="4週7休以上4週8休未満">
      <formula>NOT(ISERROR(SEARCH("4週7休以上4週8休未満",AS8)))</formula>
    </cfRule>
  </conditionalFormatting>
  <conditionalFormatting sqref="AT211:AU213">
    <cfRule type="containsText" dxfId="1889" priority="1876" operator="containsText" text="4週6休未満">
      <formula>NOT(ISERROR(SEARCH("4週6休未満",AT211)))</formula>
    </cfRule>
    <cfRule type="containsText" dxfId="1888" priority="1877" operator="containsText" text="4週6休以上4週7休未満">
      <formula>NOT(ISERROR(SEARCH("4週6休以上4週7休未満",AT211)))</formula>
    </cfRule>
    <cfRule type="containsText" dxfId="1887" priority="1878" operator="containsText" text="4週8休以上">
      <formula>NOT(ISERROR(SEARCH("4週8休以上",AT211)))</formula>
    </cfRule>
    <cfRule type="containsText" dxfId="1886" priority="1879" operator="containsText" text="4週7休以上4週8休未満">
      <formula>NOT(ISERROR(SEARCH("4週7休以上4週8休未満",AT211)))</formula>
    </cfRule>
  </conditionalFormatting>
  <conditionalFormatting sqref="AT208:AV210 AS2:AU2 AW2 AU207:AW207 AS208 AW209:AW218 AS211 AS214:AV218 AS11:AW17 AS206:AW206 AS222:AW1048576 AS21:AW24 AT18:AW19 AV20:AW20 AS29:AW32 AV28:AW28 AS37:AW40 AV36:AW36 AS45:AW48 AV44:AW44 AS53:AW56 AV52:AW52 AS61:AW64 AV60:AW60 AS69:AW72 AV68:AW68 AS77:AW80 AV76:AW76 AS85:AW88 AV84:AW84 AS93:AW96 AV92:AW92 AS101:AW104 AV100:AW100 AS109:AW109 AV108:AW108 AT25:AW27 AT33:AW35 AT41:AW43 AT49:AW51 AT57:AW59 AT65:AW67 AT73:AW75 AT81:AW83 AT89:AW91 AT97:AW99 AT105:AW107">
    <cfRule type="containsText" dxfId="1885" priority="1898" operator="containsText" text="4週6休未満">
      <formula>NOT(ISERROR(SEARCH("4週6休未満",AS2)))</formula>
    </cfRule>
  </conditionalFormatting>
  <conditionalFormatting sqref="AV3:AV4">
    <cfRule type="containsText" dxfId="1884" priority="1890" operator="containsText" text="4週8休以上">
      <formula>NOT(ISERROR(SEARCH("4週8休以上",AV3)))</formula>
    </cfRule>
  </conditionalFormatting>
  <conditionalFormatting sqref="AV8:AV9">
    <cfRule type="containsText" dxfId="1883" priority="1895" operator="containsText" text="4週8休以上">
      <formula>NOT(ISERROR(SEARCH("4週8休以上",AV8)))</formula>
    </cfRule>
  </conditionalFormatting>
  <conditionalFormatting sqref="AV214:AV218 AV11:AV109 AV206:AV209 AV222:AV1048576">
    <cfRule type="containsText" dxfId="1882" priority="1902" operator="containsText" text="4週8休以上">
      <formula>NOT(ISERROR(SEARCH("4週8休以上",AV11)))</formula>
    </cfRule>
  </conditionalFormatting>
  <conditionalFormatting sqref="AV210:AV212">
    <cfRule type="containsText" dxfId="1881" priority="1885" operator="containsText" text="4週8休以上">
      <formula>NOT(ISERROR(SEARCH("4週8休以上",AV210)))</formula>
    </cfRule>
  </conditionalFormatting>
  <conditionalFormatting sqref="AV211:AV213">
    <cfRule type="containsText" dxfId="1880" priority="1881" operator="containsText" text="4週6休未満">
      <formula>NOT(ISERROR(SEARCH("4週6休未満",AV211)))</formula>
    </cfRule>
    <cfRule type="containsText" dxfId="1879" priority="1882" operator="containsText" text="4週6休以上4週7休未満">
      <formula>NOT(ISERROR(SEARCH("4週6休以上4週7休未満",AV211)))</formula>
    </cfRule>
    <cfRule type="containsText" dxfId="1878" priority="1883" operator="containsText" text="4週8休以上">
      <formula>NOT(ISERROR(SEARCH("4週8休以上",AV211)))</formula>
    </cfRule>
    <cfRule type="containsText" dxfId="1877" priority="1884" operator="containsText" text="4週7休以上4週8休未満">
      <formula>NOT(ISERROR(SEARCH("4週7休以上4週8休未満",AV211)))</formula>
    </cfRule>
  </conditionalFormatting>
  <conditionalFormatting sqref="AV213">
    <cfRule type="containsText" dxfId="1876" priority="1880" operator="containsText" text="4週8休以上">
      <formula>NOT(ISERROR(SEARCH("4週8休以上",AV213)))</formula>
    </cfRule>
  </conditionalFormatting>
  <conditionalFormatting sqref="G7:J7">
    <cfRule type="cellIs" dxfId="1875" priority="1875" operator="equal">
      <formula>""</formula>
    </cfRule>
  </conditionalFormatting>
  <conditionalFormatting sqref="G16:AO16 G24:AO24">
    <cfRule type="expression" dxfId="1874" priority="1903">
      <formula>OR(G16="土",G16="日")</formula>
    </cfRule>
  </conditionalFormatting>
  <conditionalFormatting sqref="P15:R17 Q18:R19">
    <cfRule type="expression" dxfId="1873" priority="1874">
      <formula>MONTH($D$14)=8</formula>
    </cfRule>
  </conditionalFormatting>
  <conditionalFormatting sqref="AF16:AO19 AI26:AO27 AI203:AO203 CG18:CN19 CH26:CM27 CG34:CJ35 CM34:CN35 CG42:CH43 CK42:CN43 CH50:CL51 CG58:CI59 CL58:CN59 CG66:CG67 CJ66:CN67 CL82:CN83 CG90:CG91 CJ90:CN91 CG98:CK99 CN98:CN99 CH106:CK107 CN106:CN107 CH203:CN203 EC18:EJ19 ED26:EI27 EC34:EF35 EI34:EJ35 EC42:ED43 EG42:EJ43 ED50:EH51 EC58:EE59 EH58:EJ59 EC66:EC67 EF66:EJ67 EH82:EJ83 EC90:EC91 EF90:EJ91 EC98:EG99 EJ98:EJ99 ED106:EG107 EJ106:EJ107 ED203:EJ203">
    <cfRule type="expression" dxfId="1872" priority="1873">
      <formula>MONTH($D$14)=12</formula>
    </cfRule>
  </conditionalFormatting>
  <conditionalFormatting sqref="P23:R27 Q42:R43 P74:Q75 BO34:BO35 BP42:BQ43 BQ58:BQ59 BO74:BP75 BQ82:BQ83 BO98:BP99 DK34:DK35 DL42:DM43 DM58:DM59 DK74:DL75 DM82:DM83 DK98:DL99">
    <cfRule type="expression" dxfId="1871" priority="1872">
      <formula>MONTH($D$22)=8</formula>
    </cfRule>
  </conditionalFormatting>
  <conditionalFormatting sqref="AF24:AG27 AH24:AO24 AH32:AO32 AH40:AO40 AH48:AO48 AH56:AO56 AH64:AO64 AH72:AO72 AH80:AO80 AH88:AO88 AH96:AO96 AH104:AO104 AH112:AO112 AH120:AO120 AH128:AO128 AH136:AO136 AH144:AO144 AH152:AO152 AH160:AO160 AH168:AO168 AH176:AO176 AH184:AO184 AH192:AO192 AH200:AO200 CG24:CN24 CG32:CN32 CF34:CF35 CG40:CN40 CG48:CN48 CE50:CE51 CG56:CN56 CG64:CN64 CG72:CN72 CG80:CN80 CE82:CE83 CG88:CN88 CG96:CN96 CE98:CE99 CG104:CN104 CG112:CN112 CG120:CN120 CG128:CN128 CG136:CN136 CG144:CN144 CG152:CN152 CG160:CN160 CG168:CN168 CG176:CN176 CG184:CN184 CG192:CN192 CG200:CN200 EC24:EJ24 EC32:EJ32 EB34:EB35 EC40:EJ40 EC48:EJ48 EA50:EA51 EC56:EJ56 EC64:EJ64 EC72:EJ72 EC80:EJ80 EA82:EA83 EC88:EJ88 EC96:EJ96 EA98:EA99 EC104:EJ104 EC112:EJ112 EC120:EJ120 EC128:EJ128 EC136:EJ136 EC144:EJ144 EC152:EJ152 EC160:EJ160 EC168:EJ168 EC176:EJ176 EC184:EJ184 EC192:EJ192 EC200:EJ200">
    <cfRule type="expression" dxfId="1870" priority="1871">
      <formula>MONTH($D$22)=12</formula>
    </cfRule>
  </conditionalFormatting>
  <conditionalFormatting sqref="AS110:AW112 AS117:AW120 AV116:AW116 AS125:AW128 AV124:AW124 AS133:AW136 AV132:AW132 AS141:AW144 AV140:AW140 AS149:AW152 AV148:AW148 AS157:AW160 AV156:AW156 AS165:AW168 AV164:AW164 AS173:AW176 AV172:AW172 AS181:AW184 AV180:AW180 AS189:AW192 AV188:AW188 AS197:AW200 AV196:AW196 AS205:AW205 AV204:AW204 AT113:AW115 AT121:AW123 AT129:AW131 AT137:AW139 AT145:AW147 AT153:AW155 AT161:AW163 AT169:AW171 AT177:AW179 AT185:AW187 AT193:AW195 AT201:AW203">
    <cfRule type="containsText" dxfId="1869" priority="1867" operator="containsText" text="4週6休以上4週7休未満">
      <formula>NOT(ISERROR(SEARCH("4週6休以上4週7休未満",AS110)))</formula>
    </cfRule>
    <cfRule type="containsText" dxfId="1868" priority="1868" operator="containsText" text="4週8休以上">
      <formula>NOT(ISERROR(SEARCH("4週8休以上",AS110)))</formula>
    </cfRule>
    <cfRule type="containsText" dxfId="1867" priority="1869" operator="containsText" text="4週7休以上4週8休未満">
      <formula>NOT(ISERROR(SEARCH("4週7休以上4週8休未満",AS110)))</formula>
    </cfRule>
  </conditionalFormatting>
  <conditionalFormatting sqref="AS110:AW112 AS117:AW120 AV116:AW116 AS125:AW128 AV124:AW124 AS133:AW136 AV132:AW132 AS141:AW144 AV140:AW140 AS149:AW152 AV148:AW148 AS157:AW160 AV156:AW156 AS165:AW168 AV164:AW164 AS173:AW176 AV172:AW172 AS181:AW184 AV180:AW180 AS189:AW192 AV188:AW188 AS197:AW200 AV196:AW196 AS205:AW205 AV204:AW204 AT113:AW115 AT121:AW123 AT129:AW131 AT137:AW139 AT145:AW147 AT153:AW155 AT161:AW163 AT169:AW171 AT177:AW179 AT185:AW187 AT193:AW195 AT201:AW203">
    <cfRule type="containsText" dxfId="1866" priority="1866" operator="containsText" text="4週6休未満">
      <formula>NOT(ISERROR(SEARCH("4週6休未満",AS110)))</formula>
    </cfRule>
  </conditionalFormatting>
  <conditionalFormatting sqref="AV110:AV205">
    <cfRule type="containsText" dxfId="1865" priority="1870" operator="containsText" text="4週8休以上">
      <formula>NOT(ISERROR(SEARCH("4週8休以上",AV110)))</formula>
    </cfRule>
  </conditionalFormatting>
  <conditionalFormatting sqref="D20 AL20">
    <cfRule type="containsText" dxfId="1864" priority="1864" operator="containsText" text="日">
      <formula>NOT(ISERROR(SEARCH("日",D20)))</formula>
    </cfRule>
    <cfRule type="containsText" dxfId="1863" priority="1865" operator="containsText" text="土">
      <formula>NOT(ISERROR(SEARCH("土",D20)))</formula>
    </cfRule>
  </conditionalFormatting>
  <conditionalFormatting sqref="AT20">
    <cfRule type="containsText" dxfId="1862" priority="1860" operator="containsText" text="4週6休未満">
      <formula>NOT(ISERROR(SEARCH("4週6休未満",AT20)))</formula>
    </cfRule>
    <cfRule type="containsText" dxfId="1861" priority="1861" operator="containsText" text="4週6休以上4週7休未満">
      <formula>NOT(ISERROR(SEARCH("4週6休以上4週7休未満",AT20)))</formula>
    </cfRule>
    <cfRule type="containsText" dxfId="1860" priority="1862" operator="containsText" text="4週8休以上">
      <formula>NOT(ISERROR(SEARCH("4週8休以上",AT20)))</formula>
    </cfRule>
    <cfRule type="containsText" dxfId="1859" priority="1863" operator="containsText" text="4週7休以上4週8休未満">
      <formula>NOT(ISERROR(SEARCH("4週7休以上4週8休未満",AT20)))</formula>
    </cfRule>
  </conditionalFormatting>
  <conditionalFormatting sqref="AU20">
    <cfRule type="containsText" dxfId="1858" priority="1858" operator="containsText" text="4週8休以上">
      <formula>NOT(ISERROR(SEARCH("4週8休以上",AU20)))</formula>
    </cfRule>
    <cfRule type="containsText" dxfId="1857" priority="1859" operator="containsText" text="4週7休以上4週8休未満">
      <formula>NOT(ISERROR(SEARCH("4週7休以上4週8休未満",AU20)))</formula>
    </cfRule>
  </conditionalFormatting>
  <conditionalFormatting sqref="AU20">
    <cfRule type="containsText" dxfId="1856" priority="1856" operator="containsText" text="4週6休未満">
      <formula>NOT(ISERROR(SEARCH("4週6休未満",AU20)))</formula>
    </cfRule>
    <cfRule type="containsText" dxfId="1855" priority="1857" operator="containsText" text="4週6休以上4週7休未満">
      <formula>NOT(ISERROR(SEARCH("4週6休以上4週7休未満",AU20)))</formula>
    </cfRule>
  </conditionalFormatting>
  <conditionalFormatting sqref="E191:F192">
    <cfRule type="containsText" dxfId="1854" priority="1639" operator="containsText" text="日">
      <formula>NOT(ISERROR(SEARCH("日",E191)))</formula>
    </cfRule>
    <cfRule type="containsText" dxfId="1853" priority="1640" operator="containsText" text="土">
      <formula>NOT(ISERROR(SEARCH("土",E191)))</formula>
    </cfRule>
  </conditionalFormatting>
  <conditionalFormatting sqref="E199:F200">
    <cfRule type="containsText" dxfId="1852" priority="1629" operator="containsText" text="日">
      <formula>NOT(ISERROR(SEARCH("日",E199)))</formula>
    </cfRule>
    <cfRule type="containsText" dxfId="1851" priority="1630" operator="containsText" text="土">
      <formula>NOT(ISERROR(SEARCH("土",E199)))</formula>
    </cfRule>
  </conditionalFormatting>
  <conditionalFormatting sqref="AH25:AO25">
    <cfRule type="expression" dxfId="1850" priority="1855">
      <formula>MONTH($D$14)=12</formula>
    </cfRule>
  </conditionalFormatting>
  <conditionalFormatting sqref="D191:D192">
    <cfRule type="containsText" dxfId="1849" priority="1641" operator="containsText" text="日">
      <formula>NOT(ISERROR(SEARCH("日",D191)))</formula>
    </cfRule>
    <cfRule type="containsText" dxfId="1848" priority="1642" operator="containsText" text="土">
      <formula>NOT(ISERROR(SEARCH("土",D191)))</formula>
    </cfRule>
  </conditionalFormatting>
  <conditionalFormatting sqref="D183:D184">
    <cfRule type="containsText" dxfId="1847" priority="1651" operator="containsText" text="日">
      <formula>NOT(ISERROR(SEARCH("日",D183)))</formula>
    </cfRule>
    <cfRule type="containsText" dxfId="1846" priority="1652" operator="containsText" text="土">
      <formula>NOT(ISERROR(SEARCH("土",D183)))</formula>
    </cfRule>
  </conditionalFormatting>
  <conditionalFormatting sqref="D28 AJ28">
    <cfRule type="containsText" dxfId="1845" priority="1853" operator="containsText" text="日">
      <formula>NOT(ISERROR(SEARCH("日",D28)))</formula>
    </cfRule>
    <cfRule type="containsText" dxfId="1844" priority="1854" operator="containsText" text="土">
      <formula>NOT(ISERROR(SEARCH("土",D28)))</formula>
    </cfRule>
  </conditionalFormatting>
  <conditionalFormatting sqref="D23:D24">
    <cfRule type="containsText" dxfId="1843" priority="1851" operator="containsText" text="日">
      <formula>NOT(ISERROR(SEARCH("日",D23)))</formula>
    </cfRule>
    <cfRule type="containsText" dxfId="1842" priority="1852" operator="containsText" text="土">
      <formula>NOT(ISERROR(SEARCH("土",D23)))</formula>
    </cfRule>
  </conditionalFormatting>
  <conditionalFormatting sqref="E23:F24">
    <cfRule type="containsText" dxfId="1841" priority="1849" operator="containsText" text="日">
      <formula>NOT(ISERROR(SEARCH("日",E23)))</formula>
    </cfRule>
    <cfRule type="containsText" dxfId="1840" priority="1850" operator="containsText" text="土">
      <formula>NOT(ISERROR(SEARCH("土",E23)))</formula>
    </cfRule>
  </conditionalFormatting>
  <conditionalFormatting sqref="G32:AO32">
    <cfRule type="expression" dxfId="1839" priority="1848">
      <formula>OR(G32="土",G32="日")</formula>
    </cfRule>
  </conditionalFormatting>
  <conditionalFormatting sqref="P31:R35">
    <cfRule type="expression" dxfId="1838" priority="1847">
      <formula>MONTH($D$22)=8</formula>
    </cfRule>
  </conditionalFormatting>
  <conditionalFormatting sqref="AF32:AG35">
    <cfRule type="expression" dxfId="1837" priority="1846">
      <formula>MONTH($D$22)=12</formula>
    </cfRule>
  </conditionalFormatting>
  <conditionalFormatting sqref="AH33:AO35">
    <cfRule type="expression" dxfId="1836" priority="1845">
      <formula>MONTH($D$14)=12</formula>
    </cfRule>
  </conditionalFormatting>
  <conditionalFormatting sqref="D36 AN36">
    <cfRule type="containsText" dxfId="1835" priority="1843" operator="containsText" text="日">
      <formula>NOT(ISERROR(SEARCH("日",D36)))</formula>
    </cfRule>
    <cfRule type="containsText" dxfId="1834" priority="1844" operator="containsText" text="土">
      <formula>NOT(ISERROR(SEARCH("土",D36)))</formula>
    </cfRule>
  </conditionalFormatting>
  <conditionalFormatting sqref="D31:D32">
    <cfRule type="containsText" dxfId="1833" priority="1841" operator="containsText" text="日">
      <formula>NOT(ISERROR(SEARCH("日",D31)))</formula>
    </cfRule>
    <cfRule type="containsText" dxfId="1832" priority="1842" operator="containsText" text="土">
      <formula>NOT(ISERROR(SEARCH("土",D31)))</formula>
    </cfRule>
  </conditionalFormatting>
  <conditionalFormatting sqref="E31:F32">
    <cfRule type="containsText" dxfId="1831" priority="1839" operator="containsText" text="日">
      <formula>NOT(ISERROR(SEARCH("日",E31)))</formula>
    </cfRule>
    <cfRule type="containsText" dxfId="1830" priority="1840" operator="containsText" text="土">
      <formula>NOT(ISERROR(SEARCH("土",E31)))</formula>
    </cfRule>
  </conditionalFormatting>
  <conditionalFormatting sqref="G40:AO40">
    <cfRule type="expression" dxfId="1829" priority="1838">
      <formula>OR(G40="土",G40="日")</formula>
    </cfRule>
  </conditionalFormatting>
  <conditionalFormatting sqref="P39:R41">
    <cfRule type="expression" dxfId="1828" priority="1837">
      <formula>MONTH($D$22)=8</formula>
    </cfRule>
  </conditionalFormatting>
  <conditionalFormatting sqref="AF40:AG43">
    <cfRule type="expression" dxfId="1827" priority="1836">
      <formula>MONTH($D$22)=12</formula>
    </cfRule>
  </conditionalFormatting>
  <conditionalFormatting sqref="AH41:AO43">
    <cfRule type="expression" dxfId="1826" priority="1835">
      <formula>MONTH($D$14)=12</formula>
    </cfRule>
  </conditionalFormatting>
  <conditionalFormatting sqref="D44 AL44">
    <cfRule type="containsText" dxfId="1825" priority="1833" operator="containsText" text="日">
      <formula>NOT(ISERROR(SEARCH("日",D44)))</formula>
    </cfRule>
    <cfRule type="containsText" dxfId="1824" priority="1834" operator="containsText" text="土">
      <formula>NOT(ISERROR(SEARCH("土",D44)))</formula>
    </cfRule>
  </conditionalFormatting>
  <conditionalFormatting sqref="D39:D40">
    <cfRule type="containsText" dxfId="1823" priority="1831" operator="containsText" text="日">
      <formula>NOT(ISERROR(SEARCH("日",D39)))</formula>
    </cfRule>
    <cfRule type="containsText" dxfId="1822" priority="1832" operator="containsText" text="土">
      <formula>NOT(ISERROR(SEARCH("土",D39)))</formula>
    </cfRule>
  </conditionalFormatting>
  <conditionalFormatting sqref="E39:F40">
    <cfRule type="containsText" dxfId="1821" priority="1829" operator="containsText" text="日">
      <formula>NOT(ISERROR(SEARCH("日",E39)))</formula>
    </cfRule>
    <cfRule type="containsText" dxfId="1820" priority="1830" operator="containsText" text="土">
      <formula>NOT(ISERROR(SEARCH("土",E39)))</formula>
    </cfRule>
  </conditionalFormatting>
  <conditionalFormatting sqref="G48:AO48">
    <cfRule type="expression" dxfId="1819" priority="1828">
      <formula>OR(G48="土",G48="日")</formula>
    </cfRule>
  </conditionalFormatting>
  <conditionalFormatting sqref="P47:R51">
    <cfRule type="expression" dxfId="1818" priority="1827">
      <formula>MONTH($D$22)=8</formula>
    </cfRule>
  </conditionalFormatting>
  <conditionalFormatting sqref="AF48:AG51">
    <cfRule type="expression" dxfId="1817" priority="1826">
      <formula>MONTH($D$22)=12</formula>
    </cfRule>
  </conditionalFormatting>
  <conditionalFormatting sqref="AH49:AO51">
    <cfRule type="expression" dxfId="1816" priority="1825">
      <formula>MONTH($D$14)=12</formula>
    </cfRule>
  </conditionalFormatting>
  <conditionalFormatting sqref="D52">
    <cfRule type="containsText" dxfId="1815" priority="1823" operator="containsText" text="日">
      <formula>NOT(ISERROR(SEARCH("日",D52)))</formula>
    </cfRule>
    <cfRule type="containsText" dxfId="1814" priority="1824" operator="containsText" text="土">
      <formula>NOT(ISERROR(SEARCH("土",D52)))</formula>
    </cfRule>
  </conditionalFormatting>
  <conditionalFormatting sqref="D47:D48">
    <cfRule type="containsText" dxfId="1813" priority="1821" operator="containsText" text="日">
      <formula>NOT(ISERROR(SEARCH("日",D47)))</formula>
    </cfRule>
    <cfRule type="containsText" dxfId="1812" priority="1822" operator="containsText" text="土">
      <formula>NOT(ISERROR(SEARCH("土",D47)))</formula>
    </cfRule>
  </conditionalFormatting>
  <conditionalFormatting sqref="E47:F48">
    <cfRule type="containsText" dxfId="1811" priority="1819" operator="containsText" text="日">
      <formula>NOT(ISERROR(SEARCH("日",E47)))</formula>
    </cfRule>
    <cfRule type="containsText" dxfId="1810" priority="1820" operator="containsText" text="土">
      <formula>NOT(ISERROR(SEARCH("土",E47)))</formula>
    </cfRule>
  </conditionalFormatting>
  <conditionalFormatting sqref="G56:AO56">
    <cfRule type="expression" dxfId="1809" priority="1818">
      <formula>OR(G56="土",G56="日")</formula>
    </cfRule>
  </conditionalFormatting>
  <conditionalFormatting sqref="P55:R59">
    <cfRule type="expression" dxfId="1808" priority="1817">
      <formula>MONTH($D$22)=8</formula>
    </cfRule>
  </conditionalFormatting>
  <conditionalFormatting sqref="AF56:AG59">
    <cfRule type="expression" dxfId="1807" priority="1816">
      <formula>MONTH($D$22)=12</formula>
    </cfRule>
  </conditionalFormatting>
  <conditionalFormatting sqref="AH57:AO59">
    <cfRule type="expression" dxfId="1806" priority="1815">
      <formula>MONTH($D$14)=12</formula>
    </cfRule>
  </conditionalFormatting>
  <conditionalFormatting sqref="AM60">
    <cfRule type="containsText" dxfId="1805" priority="1813" operator="containsText" text="日">
      <formula>NOT(ISERROR(SEARCH("日",AM60)))</formula>
    </cfRule>
    <cfRule type="containsText" dxfId="1804" priority="1814" operator="containsText" text="土">
      <formula>NOT(ISERROR(SEARCH("土",AM60)))</formula>
    </cfRule>
  </conditionalFormatting>
  <conditionalFormatting sqref="D55:D56">
    <cfRule type="containsText" dxfId="1803" priority="1811" operator="containsText" text="日">
      <formula>NOT(ISERROR(SEARCH("日",D55)))</formula>
    </cfRule>
    <cfRule type="containsText" dxfId="1802" priority="1812" operator="containsText" text="土">
      <formula>NOT(ISERROR(SEARCH("土",D55)))</formula>
    </cfRule>
  </conditionalFormatting>
  <conditionalFormatting sqref="E55:F56">
    <cfRule type="containsText" dxfId="1801" priority="1809" operator="containsText" text="日">
      <formula>NOT(ISERROR(SEARCH("日",E55)))</formula>
    </cfRule>
    <cfRule type="containsText" dxfId="1800" priority="1810" operator="containsText" text="土">
      <formula>NOT(ISERROR(SEARCH("土",E55)))</formula>
    </cfRule>
  </conditionalFormatting>
  <conditionalFormatting sqref="G64:AO64">
    <cfRule type="expression" dxfId="1799" priority="1808">
      <formula>OR(G64="土",G64="日")</formula>
    </cfRule>
  </conditionalFormatting>
  <conditionalFormatting sqref="P63:R67">
    <cfRule type="expression" dxfId="1798" priority="1807">
      <formula>MONTH($D$22)=8</formula>
    </cfRule>
  </conditionalFormatting>
  <conditionalFormatting sqref="AF64:AG67">
    <cfRule type="expression" dxfId="1797" priority="1806">
      <formula>MONTH($D$22)=12</formula>
    </cfRule>
  </conditionalFormatting>
  <conditionalFormatting sqref="AH65:AO67">
    <cfRule type="expression" dxfId="1796" priority="1805">
      <formula>MONTH($D$14)=12</formula>
    </cfRule>
  </conditionalFormatting>
  <conditionalFormatting sqref="D68 AK68">
    <cfRule type="containsText" dxfId="1795" priority="1803" operator="containsText" text="日">
      <formula>NOT(ISERROR(SEARCH("日",D68)))</formula>
    </cfRule>
    <cfRule type="containsText" dxfId="1794" priority="1804" operator="containsText" text="土">
      <formula>NOT(ISERROR(SEARCH("土",D68)))</formula>
    </cfRule>
  </conditionalFormatting>
  <conditionalFormatting sqref="D63:D64">
    <cfRule type="containsText" dxfId="1793" priority="1801" operator="containsText" text="日">
      <formula>NOT(ISERROR(SEARCH("日",D63)))</formula>
    </cfRule>
    <cfRule type="containsText" dxfId="1792" priority="1802" operator="containsText" text="土">
      <formula>NOT(ISERROR(SEARCH("土",D63)))</formula>
    </cfRule>
  </conditionalFormatting>
  <conditionalFormatting sqref="E63:F64">
    <cfRule type="containsText" dxfId="1791" priority="1799" operator="containsText" text="日">
      <formula>NOT(ISERROR(SEARCH("日",E63)))</formula>
    </cfRule>
    <cfRule type="containsText" dxfId="1790" priority="1800" operator="containsText" text="土">
      <formula>NOT(ISERROR(SEARCH("土",E63)))</formula>
    </cfRule>
  </conditionalFormatting>
  <conditionalFormatting sqref="G72:AO72">
    <cfRule type="expression" dxfId="1789" priority="1798">
      <formula>OR(G72="土",G72="日")</formula>
    </cfRule>
  </conditionalFormatting>
  <conditionalFormatting sqref="P71:R73">
    <cfRule type="expression" dxfId="1788" priority="1797">
      <formula>MONTH($D$22)=8</formula>
    </cfRule>
  </conditionalFormatting>
  <conditionalFormatting sqref="AF72:AG73">
    <cfRule type="expression" dxfId="1787" priority="1796">
      <formula>MONTH($D$22)=12</formula>
    </cfRule>
  </conditionalFormatting>
  <conditionalFormatting sqref="AH73:AO75">
    <cfRule type="expression" dxfId="1786" priority="1795">
      <formula>MONTH($D$14)=12</formula>
    </cfRule>
  </conditionalFormatting>
  <conditionalFormatting sqref="D76 AO76">
    <cfRule type="containsText" dxfId="1785" priority="1793" operator="containsText" text="日">
      <formula>NOT(ISERROR(SEARCH("日",D76)))</formula>
    </cfRule>
    <cfRule type="containsText" dxfId="1784" priority="1794" operator="containsText" text="土">
      <formula>NOT(ISERROR(SEARCH("土",D76)))</formula>
    </cfRule>
  </conditionalFormatting>
  <conditionalFormatting sqref="D71:D72">
    <cfRule type="containsText" dxfId="1783" priority="1791" operator="containsText" text="日">
      <formula>NOT(ISERROR(SEARCH("日",D71)))</formula>
    </cfRule>
    <cfRule type="containsText" dxfId="1782" priority="1792" operator="containsText" text="土">
      <formula>NOT(ISERROR(SEARCH("土",D71)))</formula>
    </cfRule>
  </conditionalFormatting>
  <conditionalFormatting sqref="E71:F72">
    <cfRule type="containsText" dxfId="1781" priority="1789" operator="containsText" text="日">
      <formula>NOT(ISERROR(SEARCH("日",E71)))</formula>
    </cfRule>
    <cfRule type="containsText" dxfId="1780" priority="1790" operator="containsText" text="土">
      <formula>NOT(ISERROR(SEARCH("土",E71)))</formula>
    </cfRule>
  </conditionalFormatting>
  <conditionalFormatting sqref="G80:AO80">
    <cfRule type="expression" dxfId="1779" priority="1788">
      <formula>OR(G80="土",G80="日")</formula>
    </cfRule>
  </conditionalFormatting>
  <conditionalFormatting sqref="P79:R83">
    <cfRule type="expression" dxfId="1778" priority="1787">
      <formula>MONTH($D$22)=8</formula>
    </cfRule>
  </conditionalFormatting>
  <conditionalFormatting sqref="AF80:AG83">
    <cfRule type="expression" dxfId="1777" priority="1786">
      <formula>MONTH($D$22)=12</formula>
    </cfRule>
  </conditionalFormatting>
  <conditionalFormatting sqref="AH81:AO83">
    <cfRule type="expression" dxfId="1776" priority="1785">
      <formula>MONTH($D$14)=12</formula>
    </cfRule>
  </conditionalFormatting>
  <conditionalFormatting sqref="AM84">
    <cfRule type="containsText" dxfId="1775" priority="1783" operator="containsText" text="日">
      <formula>NOT(ISERROR(SEARCH("日",AM84)))</formula>
    </cfRule>
    <cfRule type="containsText" dxfId="1774" priority="1784" operator="containsText" text="土">
      <formula>NOT(ISERROR(SEARCH("土",AM84)))</formula>
    </cfRule>
  </conditionalFormatting>
  <conditionalFormatting sqref="D79:D80">
    <cfRule type="containsText" dxfId="1773" priority="1781" operator="containsText" text="日">
      <formula>NOT(ISERROR(SEARCH("日",D79)))</formula>
    </cfRule>
    <cfRule type="containsText" dxfId="1772" priority="1782" operator="containsText" text="土">
      <formula>NOT(ISERROR(SEARCH("土",D79)))</formula>
    </cfRule>
  </conditionalFormatting>
  <conditionalFormatting sqref="E79:F80">
    <cfRule type="containsText" dxfId="1771" priority="1779" operator="containsText" text="日">
      <formula>NOT(ISERROR(SEARCH("日",E79)))</formula>
    </cfRule>
    <cfRule type="containsText" dxfId="1770" priority="1780" operator="containsText" text="土">
      <formula>NOT(ISERROR(SEARCH("土",E79)))</formula>
    </cfRule>
  </conditionalFormatting>
  <conditionalFormatting sqref="G88:AO88">
    <cfRule type="expression" dxfId="1769" priority="1778">
      <formula>OR(G88="土",G88="日")</formula>
    </cfRule>
  </conditionalFormatting>
  <conditionalFormatting sqref="P87:R91">
    <cfRule type="expression" dxfId="1768" priority="1777">
      <formula>MONTH($D$22)=8</formula>
    </cfRule>
  </conditionalFormatting>
  <conditionalFormatting sqref="AF88:AG91">
    <cfRule type="expression" dxfId="1767" priority="1776">
      <formula>MONTH($D$22)=12</formula>
    </cfRule>
  </conditionalFormatting>
  <conditionalFormatting sqref="AH89:AO91">
    <cfRule type="expression" dxfId="1766" priority="1775">
      <formula>MONTH($D$14)=12</formula>
    </cfRule>
  </conditionalFormatting>
  <conditionalFormatting sqref="D92 AK92">
    <cfRule type="containsText" dxfId="1765" priority="1773" operator="containsText" text="日">
      <formula>NOT(ISERROR(SEARCH("日",D92)))</formula>
    </cfRule>
    <cfRule type="containsText" dxfId="1764" priority="1774" operator="containsText" text="土">
      <formula>NOT(ISERROR(SEARCH("土",D92)))</formula>
    </cfRule>
  </conditionalFormatting>
  <conditionalFormatting sqref="D87:D88">
    <cfRule type="containsText" dxfId="1763" priority="1771" operator="containsText" text="日">
      <formula>NOT(ISERROR(SEARCH("日",D87)))</formula>
    </cfRule>
    <cfRule type="containsText" dxfId="1762" priority="1772" operator="containsText" text="土">
      <formula>NOT(ISERROR(SEARCH("土",D87)))</formula>
    </cfRule>
  </conditionalFormatting>
  <conditionalFormatting sqref="E87:F88">
    <cfRule type="containsText" dxfId="1761" priority="1769" operator="containsText" text="日">
      <formula>NOT(ISERROR(SEARCH("日",E87)))</formula>
    </cfRule>
    <cfRule type="containsText" dxfId="1760" priority="1770" operator="containsText" text="土">
      <formula>NOT(ISERROR(SEARCH("土",E87)))</formula>
    </cfRule>
  </conditionalFormatting>
  <conditionalFormatting sqref="G96:AO96">
    <cfRule type="expression" dxfId="1759" priority="1768">
      <formula>OR(G96="土",G96="日")</formula>
    </cfRule>
  </conditionalFormatting>
  <conditionalFormatting sqref="P95:R99">
    <cfRule type="expression" dxfId="1758" priority="1767">
      <formula>MONTH($D$22)=8</formula>
    </cfRule>
  </conditionalFormatting>
  <conditionalFormatting sqref="AF96:AG99">
    <cfRule type="expression" dxfId="1757" priority="1766">
      <formula>MONTH($D$22)=12</formula>
    </cfRule>
  </conditionalFormatting>
  <conditionalFormatting sqref="AH97:AO99">
    <cfRule type="expression" dxfId="1756" priority="1765">
      <formula>MONTH($D$14)=12</formula>
    </cfRule>
  </conditionalFormatting>
  <conditionalFormatting sqref="D100 AO100">
    <cfRule type="containsText" dxfId="1755" priority="1763" operator="containsText" text="日">
      <formula>NOT(ISERROR(SEARCH("日",D100)))</formula>
    </cfRule>
    <cfRule type="containsText" dxfId="1754" priority="1764" operator="containsText" text="土">
      <formula>NOT(ISERROR(SEARCH("土",D100)))</formula>
    </cfRule>
  </conditionalFormatting>
  <conditionalFormatting sqref="D95:D96">
    <cfRule type="containsText" dxfId="1753" priority="1761" operator="containsText" text="日">
      <formula>NOT(ISERROR(SEARCH("日",D95)))</formula>
    </cfRule>
    <cfRule type="containsText" dxfId="1752" priority="1762" operator="containsText" text="土">
      <formula>NOT(ISERROR(SEARCH("土",D95)))</formula>
    </cfRule>
  </conditionalFormatting>
  <conditionalFormatting sqref="E95:F96">
    <cfRule type="containsText" dxfId="1751" priority="1759" operator="containsText" text="日">
      <formula>NOT(ISERROR(SEARCH("日",E95)))</formula>
    </cfRule>
    <cfRule type="containsText" dxfId="1750" priority="1760" operator="containsText" text="土">
      <formula>NOT(ISERROR(SEARCH("土",E95)))</formula>
    </cfRule>
  </conditionalFormatting>
  <conditionalFormatting sqref="G104:AO104">
    <cfRule type="expression" dxfId="1749" priority="1758">
      <formula>OR(G104="土",G104="日")</formula>
    </cfRule>
  </conditionalFormatting>
  <conditionalFormatting sqref="P103:R107">
    <cfRule type="expression" dxfId="1748" priority="1757">
      <formula>MONTH($D$22)=8</formula>
    </cfRule>
  </conditionalFormatting>
  <conditionalFormatting sqref="AF104:AG107">
    <cfRule type="expression" dxfId="1747" priority="1756">
      <formula>MONTH($D$22)=12</formula>
    </cfRule>
  </conditionalFormatting>
  <conditionalFormatting sqref="AH105:AO107">
    <cfRule type="expression" dxfId="1746" priority="1755">
      <formula>MONTH($D$14)=12</formula>
    </cfRule>
  </conditionalFormatting>
  <conditionalFormatting sqref="D108 AO108">
    <cfRule type="containsText" dxfId="1745" priority="1753" operator="containsText" text="日">
      <formula>NOT(ISERROR(SEARCH("日",D108)))</formula>
    </cfRule>
    <cfRule type="containsText" dxfId="1744" priority="1754" operator="containsText" text="土">
      <formula>NOT(ISERROR(SEARCH("土",D108)))</formula>
    </cfRule>
  </conditionalFormatting>
  <conditionalFormatting sqref="D103:D104">
    <cfRule type="containsText" dxfId="1743" priority="1751" operator="containsText" text="日">
      <formula>NOT(ISERROR(SEARCH("日",D103)))</formula>
    </cfRule>
    <cfRule type="containsText" dxfId="1742" priority="1752" operator="containsText" text="土">
      <formula>NOT(ISERROR(SEARCH("土",D103)))</formula>
    </cfRule>
  </conditionalFormatting>
  <conditionalFormatting sqref="E103:F104">
    <cfRule type="containsText" dxfId="1741" priority="1749" operator="containsText" text="日">
      <formula>NOT(ISERROR(SEARCH("日",E103)))</formula>
    </cfRule>
    <cfRule type="containsText" dxfId="1740" priority="1750" operator="containsText" text="土">
      <formula>NOT(ISERROR(SEARCH("土",E103)))</formula>
    </cfRule>
  </conditionalFormatting>
  <conditionalFormatting sqref="G112:AO112">
    <cfRule type="expression" dxfId="1739" priority="1748">
      <formula>OR(G112="土",G112="日")</formula>
    </cfRule>
  </conditionalFormatting>
  <conditionalFormatting sqref="P111:R115">
    <cfRule type="expression" dxfId="1738" priority="1747">
      <formula>MONTH($D$22)=8</formula>
    </cfRule>
  </conditionalFormatting>
  <conditionalFormatting sqref="AF112:AG115">
    <cfRule type="expression" dxfId="1737" priority="1746">
      <formula>MONTH($D$22)=12</formula>
    </cfRule>
  </conditionalFormatting>
  <conditionalFormatting sqref="AH113:AO115">
    <cfRule type="expression" dxfId="1736" priority="1745">
      <formula>MONTH($D$14)=12</formula>
    </cfRule>
  </conditionalFormatting>
  <conditionalFormatting sqref="D116 AL116">
    <cfRule type="containsText" dxfId="1735" priority="1743" operator="containsText" text="日">
      <formula>NOT(ISERROR(SEARCH("日",D116)))</formula>
    </cfRule>
    <cfRule type="containsText" dxfId="1734" priority="1744" operator="containsText" text="土">
      <formula>NOT(ISERROR(SEARCH("土",D116)))</formula>
    </cfRule>
  </conditionalFormatting>
  <conditionalFormatting sqref="D111:D112">
    <cfRule type="containsText" dxfId="1733" priority="1741" operator="containsText" text="日">
      <formula>NOT(ISERROR(SEARCH("日",D111)))</formula>
    </cfRule>
    <cfRule type="containsText" dxfId="1732" priority="1742" operator="containsText" text="土">
      <formula>NOT(ISERROR(SEARCH("土",D111)))</formula>
    </cfRule>
  </conditionalFormatting>
  <conditionalFormatting sqref="E111:F112">
    <cfRule type="containsText" dxfId="1731" priority="1739" operator="containsText" text="日">
      <formula>NOT(ISERROR(SEARCH("日",E111)))</formula>
    </cfRule>
    <cfRule type="containsText" dxfId="1730" priority="1740" operator="containsText" text="土">
      <formula>NOT(ISERROR(SEARCH("土",E111)))</formula>
    </cfRule>
  </conditionalFormatting>
  <conditionalFormatting sqref="G120:AO120">
    <cfRule type="expression" dxfId="1729" priority="1738">
      <formula>OR(G120="土",G120="日")</formula>
    </cfRule>
  </conditionalFormatting>
  <conditionalFormatting sqref="P119:R123">
    <cfRule type="expression" dxfId="1728" priority="1737">
      <formula>MONTH($D$22)=8</formula>
    </cfRule>
  </conditionalFormatting>
  <conditionalFormatting sqref="AF120:AG123">
    <cfRule type="expression" dxfId="1727" priority="1736">
      <formula>MONTH($D$22)=12</formula>
    </cfRule>
  </conditionalFormatting>
  <conditionalFormatting sqref="AH121:AO123">
    <cfRule type="expression" dxfId="1726" priority="1735">
      <formula>MONTH($D$14)=12</formula>
    </cfRule>
  </conditionalFormatting>
  <conditionalFormatting sqref="D124 AJ124">
    <cfRule type="containsText" dxfId="1725" priority="1733" operator="containsText" text="日">
      <formula>NOT(ISERROR(SEARCH("日",D124)))</formula>
    </cfRule>
    <cfRule type="containsText" dxfId="1724" priority="1734" operator="containsText" text="土">
      <formula>NOT(ISERROR(SEARCH("土",D124)))</formula>
    </cfRule>
  </conditionalFormatting>
  <conditionalFormatting sqref="D119:D120">
    <cfRule type="containsText" dxfId="1723" priority="1731" operator="containsText" text="日">
      <formula>NOT(ISERROR(SEARCH("日",D119)))</formula>
    </cfRule>
    <cfRule type="containsText" dxfId="1722" priority="1732" operator="containsText" text="土">
      <formula>NOT(ISERROR(SEARCH("土",D119)))</formula>
    </cfRule>
  </conditionalFormatting>
  <conditionalFormatting sqref="E119:F120">
    <cfRule type="containsText" dxfId="1721" priority="1729" operator="containsText" text="日">
      <formula>NOT(ISERROR(SEARCH("日",E119)))</formula>
    </cfRule>
    <cfRule type="containsText" dxfId="1720" priority="1730" operator="containsText" text="土">
      <formula>NOT(ISERROR(SEARCH("土",E119)))</formula>
    </cfRule>
  </conditionalFormatting>
  <conditionalFormatting sqref="G128:AO128">
    <cfRule type="expression" dxfId="1719" priority="1728">
      <formula>OR(G128="土",G128="日")</formula>
    </cfRule>
  </conditionalFormatting>
  <conditionalFormatting sqref="P127:R131">
    <cfRule type="expression" dxfId="1718" priority="1727">
      <formula>MONTH($D$22)=8</formula>
    </cfRule>
  </conditionalFormatting>
  <conditionalFormatting sqref="AF128:AG131">
    <cfRule type="expression" dxfId="1717" priority="1726">
      <formula>MONTH($D$22)=12</formula>
    </cfRule>
  </conditionalFormatting>
  <conditionalFormatting sqref="AH129:AO131">
    <cfRule type="expression" dxfId="1716" priority="1725">
      <formula>MONTH($D$14)=12</formula>
    </cfRule>
  </conditionalFormatting>
  <conditionalFormatting sqref="D132 AN132">
    <cfRule type="containsText" dxfId="1715" priority="1723" operator="containsText" text="日">
      <formula>NOT(ISERROR(SEARCH("日",D132)))</formula>
    </cfRule>
    <cfRule type="containsText" dxfId="1714" priority="1724" operator="containsText" text="土">
      <formula>NOT(ISERROR(SEARCH("土",D132)))</formula>
    </cfRule>
  </conditionalFormatting>
  <conditionalFormatting sqref="D127:D128">
    <cfRule type="containsText" dxfId="1713" priority="1721" operator="containsText" text="日">
      <formula>NOT(ISERROR(SEARCH("日",D127)))</formula>
    </cfRule>
    <cfRule type="containsText" dxfId="1712" priority="1722" operator="containsText" text="土">
      <formula>NOT(ISERROR(SEARCH("土",D127)))</formula>
    </cfRule>
  </conditionalFormatting>
  <conditionalFormatting sqref="E127:F128">
    <cfRule type="containsText" dxfId="1711" priority="1719" operator="containsText" text="日">
      <formula>NOT(ISERROR(SEARCH("日",E127)))</formula>
    </cfRule>
    <cfRule type="containsText" dxfId="1710" priority="1720" operator="containsText" text="土">
      <formula>NOT(ISERROR(SEARCH("土",E127)))</formula>
    </cfRule>
  </conditionalFormatting>
  <conditionalFormatting sqref="G136:AO136">
    <cfRule type="expression" dxfId="1709" priority="1718">
      <formula>OR(G136="土",G136="日")</formula>
    </cfRule>
  </conditionalFormatting>
  <conditionalFormatting sqref="P135:R139">
    <cfRule type="expression" dxfId="1708" priority="1717">
      <formula>MONTH($D$22)=8</formula>
    </cfRule>
  </conditionalFormatting>
  <conditionalFormatting sqref="AF136:AG139">
    <cfRule type="expression" dxfId="1707" priority="1716">
      <formula>MONTH($D$22)=12</formula>
    </cfRule>
  </conditionalFormatting>
  <conditionalFormatting sqref="AH137:AO139">
    <cfRule type="expression" dxfId="1706" priority="1715">
      <formula>MONTH($D$14)=12</formula>
    </cfRule>
  </conditionalFormatting>
  <conditionalFormatting sqref="D140 AL140">
    <cfRule type="containsText" dxfId="1705" priority="1713" operator="containsText" text="日">
      <formula>NOT(ISERROR(SEARCH("日",D140)))</formula>
    </cfRule>
    <cfRule type="containsText" dxfId="1704" priority="1714" operator="containsText" text="土">
      <formula>NOT(ISERROR(SEARCH("土",D140)))</formula>
    </cfRule>
  </conditionalFormatting>
  <conditionalFormatting sqref="D135:D136">
    <cfRule type="containsText" dxfId="1703" priority="1711" operator="containsText" text="日">
      <formula>NOT(ISERROR(SEARCH("日",D135)))</formula>
    </cfRule>
    <cfRule type="containsText" dxfId="1702" priority="1712" operator="containsText" text="土">
      <formula>NOT(ISERROR(SEARCH("土",D135)))</formula>
    </cfRule>
  </conditionalFormatting>
  <conditionalFormatting sqref="E135:F136">
    <cfRule type="containsText" dxfId="1701" priority="1709" operator="containsText" text="日">
      <formula>NOT(ISERROR(SEARCH("日",E135)))</formula>
    </cfRule>
    <cfRule type="containsText" dxfId="1700" priority="1710" operator="containsText" text="土">
      <formula>NOT(ISERROR(SEARCH("土",E135)))</formula>
    </cfRule>
  </conditionalFormatting>
  <conditionalFormatting sqref="G144:AO144">
    <cfRule type="expression" dxfId="1699" priority="1708">
      <formula>OR(G144="土",G144="日")</formula>
    </cfRule>
  </conditionalFormatting>
  <conditionalFormatting sqref="P143:R147">
    <cfRule type="expression" dxfId="1698" priority="1707">
      <formula>MONTH($D$22)=8</formula>
    </cfRule>
  </conditionalFormatting>
  <conditionalFormatting sqref="AF144:AG147">
    <cfRule type="expression" dxfId="1697" priority="1706">
      <formula>MONTH($D$22)=12</formula>
    </cfRule>
  </conditionalFormatting>
  <conditionalFormatting sqref="AH145:AO147">
    <cfRule type="expression" dxfId="1696" priority="1705">
      <formula>MONTH($D$14)=12</formula>
    </cfRule>
  </conditionalFormatting>
  <conditionalFormatting sqref="D148">
    <cfRule type="containsText" dxfId="1695" priority="1703" operator="containsText" text="日">
      <formula>NOT(ISERROR(SEARCH("日",D148)))</formula>
    </cfRule>
    <cfRule type="containsText" dxfId="1694" priority="1704" operator="containsText" text="土">
      <formula>NOT(ISERROR(SEARCH("土",D148)))</formula>
    </cfRule>
  </conditionalFormatting>
  <conditionalFormatting sqref="D143:D144">
    <cfRule type="containsText" dxfId="1693" priority="1701" operator="containsText" text="日">
      <formula>NOT(ISERROR(SEARCH("日",D143)))</formula>
    </cfRule>
    <cfRule type="containsText" dxfId="1692" priority="1702" operator="containsText" text="土">
      <formula>NOT(ISERROR(SEARCH("土",D143)))</formula>
    </cfRule>
  </conditionalFormatting>
  <conditionalFormatting sqref="E143:F144">
    <cfRule type="containsText" dxfId="1691" priority="1699" operator="containsText" text="日">
      <formula>NOT(ISERROR(SEARCH("日",E143)))</formula>
    </cfRule>
    <cfRule type="containsText" dxfId="1690" priority="1700" operator="containsText" text="土">
      <formula>NOT(ISERROR(SEARCH("土",E143)))</formula>
    </cfRule>
  </conditionalFormatting>
  <conditionalFormatting sqref="G152:AO152">
    <cfRule type="expression" dxfId="1689" priority="1698">
      <formula>OR(G152="土",G152="日")</formula>
    </cfRule>
  </conditionalFormatting>
  <conditionalFormatting sqref="P151:R155">
    <cfRule type="expression" dxfId="1688" priority="1697">
      <formula>MONTH($D$22)=8</formula>
    </cfRule>
  </conditionalFormatting>
  <conditionalFormatting sqref="AF152:AG155">
    <cfRule type="expression" dxfId="1687" priority="1696">
      <formula>MONTH($D$22)=12</formula>
    </cfRule>
  </conditionalFormatting>
  <conditionalFormatting sqref="AH153:AO155">
    <cfRule type="expression" dxfId="1686" priority="1695">
      <formula>MONTH($D$14)=12</formula>
    </cfRule>
  </conditionalFormatting>
  <conditionalFormatting sqref="AM156">
    <cfRule type="containsText" dxfId="1685" priority="1693" operator="containsText" text="日">
      <formula>NOT(ISERROR(SEARCH("日",AM156)))</formula>
    </cfRule>
    <cfRule type="containsText" dxfId="1684" priority="1694" operator="containsText" text="土">
      <formula>NOT(ISERROR(SEARCH("土",AM156)))</formula>
    </cfRule>
  </conditionalFormatting>
  <conditionalFormatting sqref="D151:D152">
    <cfRule type="containsText" dxfId="1683" priority="1691" operator="containsText" text="日">
      <formula>NOT(ISERROR(SEARCH("日",D151)))</formula>
    </cfRule>
    <cfRule type="containsText" dxfId="1682" priority="1692" operator="containsText" text="土">
      <formula>NOT(ISERROR(SEARCH("土",D151)))</formula>
    </cfRule>
  </conditionalFormatting>
  <conditionalFormatting sqref="E151:F152">
    <cfRule type="containsText" dxfId="1681" priority="1689" operator="containsText" text="日">
      <formula>NOT(ISERROR(SEARCH("日",E151)))</formula>
    </cfRule>
    <cfRule type="containsText" dxfId="1680" priority="1690" operator="containsText" text="土">
      <formula>NOT(ISERROR(SEARCH("土",E151)))</formula>
    </cfRule>
  </conditionalFormatting>
  <conditionalFormatting sqref="G160:AO160">
    <cfRule type="expression" dxfId="1679" priority="1688">
      <formula>OR(G160="土",G160="日")</formula>
    </cfRule>
  </conditionalFormatting>
  <conditionalFormatting sqref="P159:R163">
    <cfRule type="expression" dxfId="1678" priority="1687">
      <formula>MONTH($D$22)=8</formula>
    </cfRule>
  </conditionalFormatting>
  <conditionalFormatting sqref="AF160:AG163">
    <cfRule type="expression" dxfId="1677" priority="1686">
      <formula>MONTH($D$22)=12</formula>
    </cfRule>
  </conditionalFormatting>
  <conditionalFormatting sqref="AH161:AO163">
    <cfRule type="expression" dxfId="1676" priority="1685">
      <formula>MONTH($D$14)=12</formula>
    </cfRule>
  </conditionalFormatting>
  <conditionalFormatting sqref="D164 AK164">
    <cfRule type="containsText" dxfId="1675" priority="1683" operator="containsText" text="日">
      <formula>NOT(ISERROR(SEARCH("日",D164)))</formula>
    </cfRule>
    <cfRule type="containsText" dxfId="1674" priority="1684" operator="containsText" text="土">
      <formula>NOT(ISERROR(SEARCH("土",D164)))</formula>
    </cfRule>
  </conditionalFormatting>
  <conditionalFormatting sqref="D159:D160">
    <cfRule type="containsText" dxfId="1673" priority="1681" operator="containsText" text="日">
      <formula>NOT(ISERROR(SEARCH("日",D159)))</formula>
    </cfRule>
    <cfRule type="containsText" dxfId="1672" priority="1682" operator="containsText" text="土">
      <formula>NOT(ISERROR(SEARCH("土",D159)))</formula>
    </cfRule>
  </conditionalFormatting>
  <conditionalFormatting sqref="E159:F160">
    <cfRule type="containsText" dxfId="1671" priority="1679" operator="containsText" text="日">
      <formula>NOT(ISERROR(SEARCH("日",E159)))</formula>
    </cfRule>
    <cfRule type="containsText" dxfId="1670" priority="1680" operator="containsText" text="土">
      <formula>NOT(ISERROR(SEARCH("土",E159)))</formula>
    </cfRule>
  </conditionalFormatting>
  <conditionalFormatting sqref="G168:AO168">
    <cfRule type="expression" dxfId="1669" priority="1678">
      <formula>OR(G168="土",G168="日")</formula>
    </cfRule>
  </conditionalFormatting>
  <conditionalFormatting sqref="P167:R171">
    <cfRule type="expression" dxfId="1668" priority="1677">
      <formula>MONTH($D$22)=8</formula>
    </cfRule>
  </conditionalFormatting>
  <conditionalFormatting sqref="AF168:AG171">
    <cfRule type="expression" dxfId="1667" priority="1676">
      <formula>MONTH($D$22)=12</formula>
    </cfRule>
  </conditionalFormatting>
  <conditionalFormatting sqref="AH169:AO171">
    <cfRule type="expression" dxfId="1666" priority="1675">
      <formula>MONTH($D$14)=12</formula>
    </cfRule>
  </conditionalFormatting>
  <conditionalFormatting sqref="D172 AO172">
    <cfRule type="containsText" dxfId="1665" priority="1673" operator="containsText" text="日">
      <formula>NOT(ISERROR(SEARCH("日",D172)))</formula>
    </cfRule>
    <cfRule type="containsText" dxfId="1664" priority="1674" operator="containsText" text="土">
      <formula>NOT(ISERROR(SEARCH("土",D172)))</formula>
    </cfRule>
  </conditionalFormatting>
  <conditionalFormatting sqref="D167:D168">
    <cfRule type="containsText" dxfId="1663" priority="1671" operator="containsText" text="日">
      <formula>NOT(ISERROR(SEARCH("日",D167)))</formula>
    </cfRule>
    <cfRule type="containsText" dxfId="1662" priority="1672" operator="containsText" text="土">
      <formula>NOT(ISERROR(SEARCH("土",D167)))</formula>
    </cfRule>
  </conditionalFormatting>
  <conditionalFormatting sqref="E167:F168">
    <cfRule type="containsText" dxfId="1661" priority="1669" operator="containsText" text="日">
      <formula>NOT(ISERROR(SEARCH("日",E167)))</formula>
    </cfRule>
    <cfRule type="containsText" dxfId="1660" priority="1670" operator="containsText" text="土">
      <formula>NOT(ISERROR(SEARCH("土",E167)))</formula>
    </cfRule>
  </conditionalFormatting>
  <conditionalFormatting sqref="G176:AO176">
    <cfRule type="expression" dxfId="1659" priority="1668">
      <formula>OR(G176="土",G176="日")</formula>
    </cfRule>
  </conditionalFormatting>
  <conditionalFormatting sqref="P175:R179">
    <cfRule type="expression" dxfId="1658" priority="1667">
      <formula>MONTH($D$22)=8</formula>
    </cfRule>
  </conditionalFormatting>
  <conditionalFormatting sqref="AF176:AG179">
    <cfRule type="expression" dxfId="1657" priority="1666">
      <formula>MONTH($D$22)=12</formula>
    </cfRule>
  </conditionalFormatting>
  <conditionalFormatting sqref="AH177:AO179">
    <cfRule type="expression" dxfId="1656" priority="1665">
      <formula>MONTH($D$14)=12</formula>
    </cfRule>
  </conditionalFormatting>
  <conditionalFormatting sqref="AM180">
    <cfRule type="containsText" dxfId="1655" priority="1663" operator="containsText" text="日">
      <formula>NOT(ISERROR(SEARCH("日",AM180)))</formula>
    </cfRule>
    <cfRule type="containsText" dxfId="1654" priority="1664" operator="containsText" text="土">
      <formula>NOT(ISERROR(SEARCH("土",AM180)))</formula>
    </cfRule>
  </conditionalFormatting>
  <conditionalFormatting sqref="D175:D176">
    <cfRule type="containsText" dxfId="1653" priority="1661" operator="containsText" text="日">
      <formula>NOT(ISERROR(SEARCH("日",D175)))</formula>
    </cfRule>
    <cfRule type="containsText" dxfId="1652" priority="1662" operator="containsText" text="土">
      <formula>NOT(ISERROR(SEARCH("土",D175)))</formula>
    </cfRule>
  </conditionalFormatting>
  <conditionalFormatting sqref="E175:F176">
    <cfRule type="containsText" dxfId="1651" priority="1659" operator="containsText" text="日">
      <formula>NOT(ISERROR(SEARCH("日",E175)))</formula>
    </cfRule>
    <cfRule type="containsText" dxfId="1650" priority="1660" operator="containsText" text="土">
      <formula>NOT(ISERROR(SEARCH("土",E175)))</formula>
    </cfRule>
  </conditionalFormatting>
  <conditionalFormatting sqref="G184:AO184">
    <cfRule type="expression" dxfId="1649" priority="1658">
      <formula>OR(G184="土",G184="日")</formula>
    </cfRule>
  </conditionalFormatting>
  <conditionalFormatting sqref="P183:R187">
    <cfRule type="expression" dxfId="1648" priority="1657">
      <formula>MONTH($D$22)=8</formula>
    </cfRule>
  </conditionalFormatting>
  <conditionalFormatting sqref="AF184:AG187">
    <cfRule type="expression" dxfId="1647" priority="1656">
      <formula>MONTH($D$22)=12</formula>
    </cfRule>
  </conditionalFormatting>
  <conditionalFormatting sqref="AH185:AO187">
    <cfRule type="expression" dxfId="1646" priority="1655">
      <formula>MONTH($D$14)=12</formula>
    </cfRule>
  </conditionalFormatting>
  <conditionalFormatting sqref="D188 AK188">
    <cfRule type="containsText" dxfId="1645" priority="1653" operator="containsText" text="日">
      <formula>NOT(ISERROR(SEARCH("日",D188)))</formula>
    </cfRule>
    <cfRule type="containsText" dxfId="1644" priority="1654" operator="containsText" text="土">
      <formula>NOT(ISERROR(SEARCH("土",D188)))</formula>
    </cfRule>
  </conditionalFormatting>
  <conditionalFormatting sqref="E183:F184">
    <cfRule type="containsText" dxfId="1643" priority="1649" operator="containsText" text="日">
      <formula>NOT(ISERROR(SEARCH("日",E183)))</formula>
    </cfRule>
    <cfRule type="containsText" dxfId="1642" priority="1650" operator="containsText" text="土">
      <formula>NOT(ISERROR(SEARCH("土",E183)))</formula>
    </cfRule>
  </conditionalFormatting>
  <conditionalFormatting sqref="G192:AO192">
    <cfRule type="expression" dxfId="1641" priority="1648">
      <formula>OR(G192="土",G192="日")</formula>
    </cfRule>
  </conditionalFormatting>
  <conditionalFormatting sqref="P191:R195">
    <cfRule type="expression" dxfId="1640" priority="1647">
      <formula>MONTH($D$22)=8</formula>
    </cfRule>
  </conditionalFormatting>
  <conditionalFormatting sqref="AF192:AG195">
    <cfRule type="expression" dxfId="1639" priority="1646">
      <formula>MONTH($D$22)=12</formula>
    </cfRule>
  </conditionalFormatting>
  <conditionalFormatting sqref="AH193:AO195">
    <cfRule type="expression" dxfId="1638" priority="1645">
      <formula>MONTH($D$14)=12</formula>
    </cfRule>
  </conditionalFormatting>
  <conditionalFormatting sqref="D196 AO196">
    <cfRule type="containsText" dxfId="1637" priority="1643" operator="containsText" text="日">
      <formula>NOT(ISERROR(SEARCH("日",D196)))</formula>
    </cfRule>
    <cfRule type="containsText" dxfId="1636" priority="1644" operator="containsText" text="土">
      <formula>NOT(ISERROR(SEARCH("土",D196)))</formula>
    </cfRule>
  </conditionalFormatting>
  <conditionalFormatting sqref="G200:AO200">
    <cfRule type="expression" dxfId="1635" priority="1638">
      <formula>OR(G200="土",G200="日")</formula>
    </cfRule>
  </conditionalFormatting>
  <conditionalFormatting sqref="P199:R203">
    <cfRule type="expression" dxfId="1634" priority="1637">
      <formula>MONTH($D$22)=8</formula>
    </cfRule>
  </conditionalFormatting>
  <conditionalFormatting sqref="AF200:AG202">
    <cfRule type="expression" dxfId="1633" priority="1636">
      <formula>MONTH($D$22)=12</formula>
    </cfRule>
  </conditionalFormatting>
  <conditionalFormatting sqref="AH201:AO202">
    <cfRule type="expression" dxfId="1632" priority="1635">
      <formula>MONTH($D$14)=12</formula>
    </cfRule>
  </conditionalFormatting>
  <conditionalFormatting sqref="D204 AO204">
    <cfRule type="containsText" dxfId="1631" priority="1633" operator="containsText" text="日">
      <formula>NOT(ISERROR(SEARCH("日",D204)))</formula>
    </cfRule>
    <cfRule type="containsText" dxfId="1630" priority="1634" operator="containsText" text="土">
      <formula>NOT(ISERROR(SEARCH("土",D204)))</formula>
    </cfRule>
  </conditionalFormatting>
  <conditionalFormatting sqref="D199:D200">
    <cfRule type="containsText" dxfId="1629" priority="1631" operator="containsText" text="日">
      <formula>NOT(ISERROR(SEARCH("日",D199)))</formula>
    </cfRule>
    <cfRule type="containsText" dxfId="1628" priority="1632" operator="containsText" text="土">
      <formula>NOT(ISERROR(SEARCH("土",D199)))</formula>
    </cfRule>
  </conditionalFormatting>
  <conditionalFormatting sqref="D16:F17">
    <cfRule type="containsText" dxfId="1627" priority="1627" operator="containsText" text="日">
      <formula>NOT(ISERROR(SEARCH("日",D16)))</formula>
    </cfRule>
    <cfRule type="containsText" dxfId="1626" priority="1628" operator="containsText" text="土">
      <formula>NOT(ISERROR(SEARCH("土",D16)))</formula>
    </cfRule>
  </conditionalFormatting>
  <conditionalFormatting sqref="D18:F18">
    <cfRule type="containsText" dxfId="1625" priority="1625" operator="containsText" text="日">
      <formula>NOT(ISERROR(SEARCH("日",D18)))</formula>
    </cfRule>
    <cfRule type="containsText" dxfId="1624" priority="1626" operator="containsText" text="土">
      <formula>NOT(ISERROR(SEARCH("土",D18)))</formula>
    </cfRule>
  </conditionalFormatting>
  <conditionalFormatting sqref="F204 M204 T204 AA204 AH204">
    <cfRule type="containsText" dxfId="1623" priority="1557" operator="containsText" text="日">
      <formula>NOT(ISERROR(SEARCH("日",F204)))</formula>
    </cfRule>
    <cfRule type="containsText" dxfId="1622" priority="1558" operator="containsText" text="土">
      <formula>NOT(ISERROR(SEARCH("土",F204)))</formula>
    </cfRule>
  </conditionalFormatting>
  <conditionalFormatting sqref="J20">
    <cfRule type="containsText" dxfId="1621" priority="1623" operator="containsText" text="日">
      <formula>NOT(ISERROR(SEARCH("日",J20)))</formula>
    </cfRule>
    <cfRule type="containsText" dxfId="1620" priority="1624" operator="containsText" text="土">
      <formula>NOT(ISERROR(SEARCH("土",J20)))</formula>
    </cfRule>
  </conditionalFormatting>
  <conditionalFormatting sqref="Q20">
    <cfRule type="containsText" dxfId="1619" priority="1621" operator="containsText" text="日">
      <formula>NOT(ISERROR(SEARCH("日",Q20)))</formula>
    </cfRule>
    <cfRule type="containsText" dxfId="1618" priority="1622" operator="containsText" text="土">
      <formula>NOT(ISERROR(SEARCH("土",Q20)))</formula>
    </cfRule>
  </conditionalFormatting>
  <conditionalFormatting sqref="X20">
    <cfRule type="containsText" dxfId="1617" priority="1619" operator="containsText" text="日">
      <formula>NOT(ISERROR(SEARCH("日",X20)))</formula>
    </cfRule>
    <cfRule type="containsText" dxfId="1616" priority="1620" operator="containsText" text="土">
      <formula>NOT(ISERROR(SEARCH("土",X20)))</formula>
    </cfRule>
  </conditionalFormatting>
  <conditionalFormatting sqref="AE20">
    <cfRule type="containsText" dxfId="1615" priority="1617" operator="containsText" text="日">
      <formula>NOT(ISERROR(SEARCH("日",AE20)))</formula>
    </cfRule>
    <cfRule type="containsText" dxfId="1614" priority="1618" operator="containsText" text="土">
      <formula>NOT(ISERROR(SEARCH("土",AE20)))</formula>
    </cfRule>
  </conditionalFormatting>
  <conditionalFormatting sqref="H28">
    <cfRule type="containsText" dxfId="1613" priority="1615" operator="containsText" text="日">
      <formula>NOT(ISERROR(SEARCH("日",H28)))</formula>
    </cfRule>
    <cfRule type="containsText" dxfId="1612" priority="1616" operator="containsText" text="土">
      <formula>NOT(ISERROR(SEARCH("土",H28)))</formula>
    </cfRule>
  </conditionalFormatting>
  <conditionalFormatting sqref="O28">
    <cfRule type="containsText" dxfId="1611" priority="1613" operator="containsText" text="日">
      <formula>NOT(ISERROR(SEARCH("日",O28)))</formula>
    </cfRule>
    <cfRule type="containsText" dxfId="1610" priority="1614" operator="containsText" text="土">
      <formula>NOT(ISERROR(SEARCH("土",O28)))</formula>
    </cfRule>
  </conditionalFormatting>
  <conditionalFormatting sqref="V28">
    <cfRule type="containsText" dxfId="1609" priority="1611" operator="containsText" text="日">
      <formula>NOT(ISERROR(SEARCH("日",V28)))</formula>
    </cfRule>
    <cfRule type="containsText" dxfId="1608" priority="1612" operator="containsText" text="土">
      <formula>NOT(ISERROR(SEARCH("土",V28)))</formula>
    </cfRule>
  </conditionalFormatting>
  <conditionalFormatting sqref="AC28">
    <cfRule type="containsText" dxfId="1607" priority="1609" operator="containsText" text="日">
      <formula>NOT(ISERROR(SEARCH("日",AC28)))</formula>
    </cfRule>
    <cfRule type="containsText" dxfId="1606" priority="1610" operator="containsText" text="土">
      <formula>NOT(ISERROR(SEARCH("土",AC28)))</formula>
    </cfRule>
  </conditionalFormatting>
  <conditionalFormatting sqref="E36">
    <cfRule type="containsText" dxfId="1605" priority="1607" operator="containsText" text="日">
      <formula>NOT(ISERROR(SEARCH("日",E36)))</formula>
    </cfRule>
    <cfRule type="containsText" dxfId="1604" priority="1608" operator="containsText" text="土">
      <formula>NOT(ISERROR(SEARCH("土",E36)))</formula>
    </cfRule>
  </conditionalFormatting>
  <conditionalFormatting sqref="L36">
    <cfRule type="containsText" dxfId="1603" priority="1605" operator="containsText" text="日">
      <formula>NOT(ISERROR(SEARCH("日",L36)))</formula>
    </cfRule>
    <cfRule type="containsText" dxfId="1602" priority="1606" operator="containsText" text="土">
      <formula>NOT(ISERROR(SEARCH("土",L36)))</formula>
    </cfRule>
  </conditionalFormatting>
  <conditionalFormatting sqref="S36">
    <cfRule type="containsText" dxfId="1601" priority="1603" operator="containsText" text="日">
      <formula>NOT(ISERROR(SEARCH("日",S36)))</formula>
    </cfRule>
    <cfRule type="containsText" dxfId="1600" priority="1604" operator="containsText" text="土">
      <formula>NOT(ISERROR(SEARCH("土",S36)))</formula>
    </cfRule>
  </conditionalFormatting>
  <conditionalFormatting sqref="Z36">
    <cfRule type="containsText" dxfId="1599" priority="1601" operator="containsText" text="日">
      <formula>NOT(ISERROR(SEARCH("日",Z36)))</formula>
    </cfRule>
    <cfRule type="containsText" dxfId="1598" priority="1602" operator="containsText" text="土">
      <formula>NOT(ISERROR(SEARCH("土",Z36)))</formula>
    </cfRule>
  </conditionalFormatting>
  <conditionalFormatting sqref="AG36">
    <cfRule type="containsText" dxfId="1597" priority="1599" operator="containsText" text="日">
      <formula>NOT(ISERROR(SEARCH("日",AG36)))</formula>
    </cfRule>
    <cfRule type="containsText" dxfId="1596" priority="1600" operator="containsText" text="土">
      <formula>NOT(ISERROR(SEARCH("土",AG36)))</formula>
    </cfRule>
  </conditionalFormatting>
  <conditionalFormatting sqref="J44 Q44 X44 AE44">
    <cfRule type="containsText" dxfId="1595" priority="1597" operator="containsText" text="日">
      <formula>NOT(ISERROR(SEARCH("日",J44)))</formula>
    </cfRule>
    <cfRule type="containsText" dxfId="1594" priority="1598" operator="containsText" text="土">
      <formula>NOT(ISERROR(SEARCH("土",J44)))</formula>
    </cfRule>
  </conditionalFormatting>
  <conditionalFormatting sqref="G52 N52 U52 AB52 AI52">
    <cfRule type="containsText" dxfId="1593" priority="1595" operator="containsText" text="日">
      <formula>NOT(ISERROR(SEARCH("日",G52)))</formula>
    </cfRule>
    <cfRule type="containsText" dxfId="1592" priority="1596" operator="containsText" text="土">
      <formula>NOT(ISERROR(SEARCH("土",G52)))</formula>
    </cfRule>
  </conditionalFormatting>
  <conditionalFormatting sqref="D60 K60 R60 Y60 AF60">
    <cfRule type="containsText" dxfId="1591" priority="1593" operator="containsText" text="日">
      <formula>NOT(ISERROR(SEARCH("日",D60)))</formula>
    </cfRule>
    <cfRule type="containsText" dxfId="1590" priority="1594" operator="containsText" text="土">
      <formula>NOT(ISERROR(SEARCH("土",D60)))</formula>
    </cfRule>
  </conditionalFormatting>
  <conditionalFormatting sqref="I68 P68 W68 AD68">
    <cfRule type="containsText" dxfId="1589" priority="1591" operator="containsText" text="日">
      <formula>NOT(ISERROR(SEARCH("日",I68)))</formula>
    </cfRule>
    <cfRule type="containsText" dxfId="1588" priority="1592" operator="containsText" text="土">
      <formula>NOT(ISERROR(SEARCH("土",I68)))</formula>
    </cfRule>
  </conditionalFormatting>
  <conditionalFormatting sqref="F76 M76 T76 AA76 AH76">
    <cfRule type="containsText" dxfId="1587" priority="1589" operator="containsText" text="日">
      <formula>NOT(ISERROR(SEARCH("日",F76)))</formula>
    </cfRule>
    <cfRule type="containsText" dxfId="1586" priority="1590" operator="containsText" text="土">
      <formula>NOT(ISERROR(SEARCH("土",F76)))</formula>
    </cfRule>
  </conditionalFormatting>
  <conditionalFormatting sqref="D84 K84 R84 Y84 AF84">
    <cfRule type="containsText" dxfId="1585" priority="1587" operator="containsText" text="日">
      <formula>NOT(ISERROR(SEARCH("日",D84)))</formula>
    </cfRule>
    <cfRule type="containsText" dxfId="1584" priority="1588" operator="containsText" text="土">
      <formula>NOT(ISERROR(SEARCH("土",D84)))</formula>
    </cfRule>
  </conditionalFormatting>
  <conditionalFormatting sqref="I92 P92 W92 AD92">
    <cfRule type="containsText" dxfId="1583" priority="1585" operator="containsText" text="日">
      <formula>NOT(ISERROR(SEARCH("日",I92)))</formula>
    </cfRule>
    <cfRule type="containsText" dxfId="1582" priority="1586" operator="containsText" text="土">
      <formula>NOT(ISERROR(SEARCH("土",I92)))</formula>
    </cfRule>
  </conditionalFormatting>
  <conditionalFormatting sqref="F100 M100 T100 AA100 AH100">
    <cfRule type="containsText" dxfId="1581" priority="1583" operator="containsText" text="日">
      <formula>NOT(ISERROR(SEARCH("日",F100)))</formula>
    </cfRule>
    <cfRule type="containsText" dxfId="1580" priority="1584" operator="containsText" text="土">
      <formula>NOT(ISERROR(SEARCH("土",F100)))</formula>
    </cfRule>
  </conditionalFormatting>
  <conditionalFormatting sqref="F108 M108 T108 AA108 AH108">
    <cfRule type="containsText" dxfId="1579" priority="1581" operator="containsText" text="日">
      <formula>NOT(ISERROR(SEARCH("日",F108)))</formula>
    </cfRule>
    <cfRule type="containsText" dxfId="1578" priority="1582" operator="containsText" text="土">
      <formula>NOT(ISERROR(SEARCH("土",F108)))</formula>
    </cfRule>
  </conditionalFormatting>
  <conditionalFormatting sqref="J116 Q116 X116 AE116">
    <cfRule type="containsText" dxfId="1577" priority="1579" operator="containsText" text="日">
      <formula>NOT(ISERROR(SEARCH("日",J116)))</formula>
    </cfRule>
    <cfRule type="containsText" dxfId="1576" priority="1580" operator="containsText" text="土">
      <formula>NOT(ISERROR(SEARCH("土",J116)))</formula>
    </cfRule>
  </conditionalFormatting>
  <conditionalFormatting sqref="H124 O124 V124 AC124">
    <cfRule type="containsText" dxfId="1575" priority="1577" operator="containsText" text="日">
      <formula>NOT(ISERROR(SEARCH("日",H124)))</formula>
    </cfRule>
    <cfRule type="containsText" dxfId="1574" priority="1578" operator="containsText" text="土">
      <formula>NOT(ISERROR(SEARCH("土",H124)))</formula>
    </cfRule>
  </conditionalFormatting>
  <conditionalFormatting sqref="E132 L132 S132 Z132 AG132">
    <cfRule type="containsText" dxfId="1573" priority="1575" operator="containsText" text="日">
      <formula>NOT(ISERROR(SEARCH("日",E132)))</formula>
    </cfRule>
    <cfRule type="containsText" dxfId="1572" priority="1576" operator="containsText" text="土">
      <formula>NOT(ISERROR(SEARCH("土",E132)))</formula>
    </cfRule>
  </conditionalFormatting>
  <conditionalFormatting sqref="J140 Q140 X140 AE140">
    <cfRule type="containsText" dxfId="1571" priority="1573" operator="containsText" text="日">
      <formula>NOT(ISERROR(SEARCH("日",J140)))</formula>
    </cfRule>
    <cfRule type="containsText" dxfId="1570" priority="1574" operator="containsText" text="土">
      <formula>NOT(ISERROR(SEARCH("土",J140)))</formula>
    </cfRule>
  </conditionalFormatting>
  <conditionalFormatting sqref="G148 N148 U148 AB148 AI148">
    <cfRule type="containsText" dxfId="1569" priority="1571" operator="containsText" text="日">
      <formula>NOT(ISERROR(SEARCH("日",G148)))</formula>
    </cfRule>
    <cfRule type="containsText" dxfId="1568" priority="1572" operator="containsText" text="土">
      <formula>NOT(ISERROR(SEARCH("土",G148)))</formula>
    </cfRule>
  </conditionalFormatting>
  <conditionalFormatting sqref="D156 K156 R156 Y156 AF156">
    <cfRule type="containsText" dxfId="1567" priority="1569" operator="containsText" text="日">
      <formula>NOT(ISERROR(SEARCH("日",D156)))</formula>
    </cfRule>
    <cfRule type="containsText" dxfId="1566" priority="1570" operator="containsText" text="土">
      <formula>NOT(ISERROR(SEARCH("土",D156)))</formula>
    </cfRule>
  </conditionalFormatting>
  <conditionalFormatting sqref="I164 P164 W164 AD164">
    <cfRule type="containsText" dxfId="1565" priority="1567" operator="containsText" text="日">
      <formula>NOT(ISERROR(SEARCH("日",I164)))</formula>
    </cfRule>
    <cfRule type="containsText" dxfId="1564" priority="1568" operator="containsText" text="土">
      <formula>NOT(ISERROR(SEARCH("土",I164)))</formula>
    </cfRule>
  </conditionalFormatting>
  <conditionalFormatting sqref="F172 M172 T172 AA172 AH172">
    <cfRule type="containsText" dxfId="1563" priority="1565" operator="containsText" text="日">
      <formula>NOT(ISERROR(SEARCH("日",F172)))</formula>
    </cfRule>
    <cfRule type="containsText" dxfId="1562" priority="1566" operator="containsText" text="土">
      <formula>NOT(ISERROR(SEARCH("土",F172)))</formula>
    </cfRule>
  </conditionalFormatting>
  <conditionalFormatting sqref="D180 K180 R180 Y180 AF180">
    <cfRule type="containsText" dxfId="1561" priority="1563" operator="containsText" text="日">
      <formula>NOT(ISERROR(SEARCH("日",D180)))</formula>
    </cfRule>
    <cfRule type="containsText" dxfId="1560" priority="1564" operator="containsText" text="土">
      <formula>NOT(ISERROR(SEARCH("土",D180)))</formula>
    </cfRule>
  </conditionalFormatting>
  <conditionalFormatting sqref="I188 P188 W188 AD188">
    <cfRule type="containsText" dxfId="1559" priority="1561" operator="containsText" text="日">
      <formula>NOT(ISERROR(SEARCH("日",I188)))</formula>
    </cfRule>
    <cfRule type="containsText" dxfId="1558" priority="1562" operator="containsText" text="土">
      <formula>NOT(ISERROR(SEARCH("土",I188)))</formula>
    </cfRule>
  </conditionalFormatting>
  <conditionalFormatting sqref="F196 M196 T196 AA196 AH196">
    <cfRule type="containsText" dxfId="1557" priority="1559" operator="containsText" text="日">
      <formula>NOT(ISERROR(SEARCH("日",F196)))</formula>
    </cfRule>
    <cfRule type="containsText" dxfId="1556" priority="1560" operator="containsText" text="土">
      <formula>NOT(ISERROR(SEARCH("土",F196)))</formula>
    </cfRule>
  </conditionalFormatting>
  <conditionalFormatting sqref="AU28">
    <cfRule type="containsText" dxfId="1555" priority="1555" operator="containsText" text="4週8休以上">
      <formula>NOT(ISERROR(SEARCH("4週8休以上",AU28)))</formula>
    </cfRule>
    <cfRule type="containsText" dxfId="1554" priority="1556" operator="containsText" text="4週7休以上4週8休未満">
      <formula>NOT(ISERROR(SEARCH("4週7休以上4週8休未満",AU28)))</formula>
    </cfRule>
  </conditionalFormatting>
  <conditionalFormatting sqref="AU28">
    <cfRule type="containsText" dxfId="1553" priority="1553" operator="containsText" text="4週6休未満">
      <formula>NOT(ISERROR(SEARCH("4週6休未満",AU28)))</formula>
    </cfRule>
    <cfRule type="containsText" dxfId="1552" priority="1554" operator="containsText" text="4週6休以上4週7休未満">
      <formula>NOT(ISERROR(SEARCH("4週6休以上4週7休未満",AU28)))</formula>
    </cfRule>
  </conditionalFormatting>
  <conditionalFormatting sqref="AT28">
    <cfRule type="containsText" dxfId="1551" priority="1549" operator="containsText" text="4週6休未満">
      <formula>NOT(ISERROR(SEARCH("4週6休未満",AT28)))</formula>
    </cfRule>
    <cfRule type="containsText" dxfId="1550" priority="1550" operator="containsText" text="4週6休以上4週7休未満">
      <formula>NOT(ISERROR(SEARCH("4週6休以上4週7休未満",AT28)))</formula>
    </cfRule>
    <cfRule type="containsText" dxfId="1549" priority="1551" operator="containsText" text="4週8休以上">
      <formula>NOT(ISERROR(SEARCH("4週8休以上",AT28)))</formula>
    </cfRule>
    <cfRule type="containsText" dxfId="1548" priority="1552" operator="containsText" text="4週7休以上4週8休未満">
      <formula>NOT(ISERROR(SEARCH("4週7休以上4週8休未満",AT28)))</formula>
    </cfRule>
  </conditionalFormatting>
  <conditionalFormatting sqref="AU36">
    <cfRule type="containsText" dxfId="1547" priority="1547" operator="containsText" text="4週8休以上">
      <formula>NOT(ISERROR(SEARCH("4週8休以上",AU36)))</formula>
    </cfRule>
    <cfRule type="containsText" dxfId="1546" priority="1548" operator="containsText" text="4週7休以上4週8休未満">
      <formula>NOT(ISERROR(SEARCH("4週7休以上4週8休未満",AU36)))</formula>
    </cfRule>
  </conditionalFormatting>
  <conditionalFormatting sqref="AU36">
    <cfRule type="containsText" dxfId="1545" priority="1545" operator="containsText" text="4週6休未満">
      <formula>NOT(ISERROR(SEARCH("4週6休未満",AU36)))</formula>
    </cfRule>
    <cfRule type="containsText" dxfId="1544" priority="1546" operator="containsText" text="4週6休以上4週7休未満">
      <formula>NOT(ISERROR(SEARCH("4週6休以上4週7休未満",AU36)))</formula>
    </cfRule>
  </conditionalFormatting>
  <conditionalFormatting sqref="AT36">
    <cfRule type="containsText" dxfId="1543" priority="1541" operator="containsText" text="4週6休未満">
      <formula>NOT(ISERROR(SEARCH("4週6休未満",AT36)))</formula>
    </cfRule>
    <cfRule type="containsText" dxfId="1542" priority="1542" operator="containsText" text="4週6休以上4週7休未満">
      <formula>NOT(ISERROR(SEARCH("4週6休以上4週7休未満",AT36)))</formula>
    </cfRule>
    <cfRule type="containsText" dxfId="1541" priority="1543" operator="containsText" text="4週8休以上">
      <formula>NOT(ISERROR(SEARCH("4週8休以上",AT36)))</formula>
    </cfRule>
    <cfRule type="containsText" dxfId="1540" priority="1544" operator="containsText" text="4週7休以上4週8休未満">
      <formula>NOT(ISERROR(SEARCH("4週7休以上4週8休未満",AT36)))</formula>
    </cfRule>
  </conditionalFormatting>
  <conditionalFormatting sqref="AU44">
    <cfRule type="containsText" dxfId="1539" priority="1539" operator="containsText" text="4週8休以上">
      <formula>NOT(ISERROR(SEARCH("4週8休以上",AU44)))</formula>
    </cfRule>
    <cfRule type="containsText" dxfId="1538" priority="1540" operator="containsText" text="4週7休以上4週8休未満">
      <formula>NOT(ISERROR(SEARCH("4週7休以上4週8休未満",AU44)))</formula>
    </cfRule>
  </conditionalFormatting>
  <conditionalFormatting sqref="AU44">
    <cfRule type="containsText" dxfId="1537" priority="1537" operator="containsText" text="4週6休未満">
      <formula>NOT(ISERROR(SEARCH("4週6休未満",AU44)))</formula>
    </cfRule>
    <cfRule type="containsText" dxfId="1536" priority="1538" operator="containsText" text="4週6休以上4週7休未満">
      <formula>NOT(ISERROR(SEARCH("4週6休以上4週7休未満",AU44)))</formula>
    </cfRule>
  </conditionalFormatting>
  <conditionalFormatting sqref="AT44">
    <cfRule type="containsText" dxfId="1535" priority="1533" operator="containsText" text="4週6休未満">
      <formula>NOT(ISERROR(SEARCH("4週6休未満",AT44)))</formula>
    </cfRule>
    <cfRule type="containsText" dxfId="1534" priority="1534" operator="containsText" text="4週6休以上4週7休未満">
      <formula>NOT(ISERROR(SEARCH("4週6休以上4週7休未満",AT44)))</formula>
    </cfRule>
    <cfRule type="containsText" dxfId="1533" priority="1535" operator="containsText" text="4週8休以上">
      <formula>NOT(ISERROR(SEARCH("4週8休以上",AT44)))</formula>
    </cfRule>
    <cfRule type="containsText" dxfId="1532" priority="1536" operator="containsText" text="4週7休以上4週8休未満">
      <formula>NOT(ISERROR(SEARCH("4週7休以上4週8休未満",AT44)))</formula>
    </cfRule>
  </conditionalFormatting>
  <conditionalFormatting sqref="AU52">
    <cfRule type="containsText" dxfId="1531" priority="1531" operator="containsText" text="4週8休以上">
      <formula>NOT(ISERROR(SEARCH("4週8休以上",AU52)))</formula>
    </cfRule>
    <cfRule type="containsText" dxfId="1530" priority="1532" operator="containsText" text="4週7休以上4週8休未満">
      <formula>NOT(ISERROR(SEARCH("4週7休以上4週8休未満",AU52)))</formula>
    </cfRule>
  </conditionalFormatting>
  <conditionalFormatting sqref="AU52">
    <cfRule type="containsText" dxfId="1529" priority="1529" operator="containsText" text="4週6休未満">
      <formula>NOT(ISERROR(SEARCH("4週6休未満",AU52)))</formula>
    </cfRule>
    <cfRule type="containsText" dxfId="1528" priority="1530" operator="containsText" text="4週6休以上4週7休未満">
      <formula>NOT(ISERROR(SEARCH("4週6休以上4週7休未満",AU52)))</formula>
    </cfRule>
  </conditionalFormatting>
  <conditionalFormatting sqref="AT52">
    <cfRule type="containsText" dxfId="1527" priority="1525" operator="containsText" text="4週6休未満">
      <formula>NOT(ISERROR(SEARCH("4週6休未満",AT52)))</formula>
    </cfRule>
    <cfRule type="containsText" dxfId="1526" priority="1526" operator="containsText" text="4週6休以上4週7休未満">
      <formula>NOT(ISERROR(SEARCH("4週6休以上4週7休未満",AT52)))</formula>
    </cfRule>
    <cfRule type="containsText" dxfId="1525" priority="1527" operator="containsText" text="4週8休以上">
      <formula>NOT(ISERROR(SEARCH("4週8休以上",AT52)))</formula>
    </cfRule>
    <cfRule type="containsText" dxfId="1524" priority="1528" operator="containsText" text="4週7休以上4週8休未満">
      <formula>NOT(ISERROR(SEARCH("4週7休以上4週8休未満",AT52)))</formula>
    </cfRule>
  </conditionalFormatting>
  <conditionalFormatting sqref="AU60">
    <cfRule type="containsText" dxfId="1523" priority="1523" operator="containsText" text="4週8休以上">
      <formula>NOT(ISERROR(SEARCH("4週8休以上",AU60)))</formula>
    </cfRule>
    <cfRule type="containsText" dxfId="1522" priority="1524" operator="containsText" text="4週7休以上4週8休未満">
      <formula>NOT(ISERROR(SEARCH("4週7休以上4週8休未満",AU60)))</formula>
    </cfRule>
  </conditionalFormatting>
  <conditionalFormatting sqref="AU60">
    <cfRule type="containsText" dxfId="1521" priority="1521" operator="containsText" text="4週6休未満">
      <formula>NOT(ISERROR(SEARCH("4週6休未満",AU60)))</formula>
    </cfRule>
    <cfRule type="containsText" dxfId="1520" priority="1522" operator="containsText" text="4週6休以上4週7休未満">
      <formula>NOT(ISERROR(SEARCH("4週6休以上4週7休未満",AU60)))</formula>
    </cfRule>
  </conditionalFormatting>
  <conditionalFormatting sqref="AT60">
    <cfRule type="containsText" dxfId="1519" priority="1517" operator="containsText" text="4週6休未満">
      <formula>NOT(ISERROR(SEARCH("4週6休未満",AT60)))</formula>
    </cfRule>
    <cfRule type="containsText" dxfId="1518" priority="1518" operator="containsText" text="4週6休以上4週7休未満">
      <formula>NOT(ISERROR(SEARCH("4週6休以上4週7休未満",AT60)))</formula>
    </cfRule>
    <cfRule type="containsText" dxfId="1517" priority="1519" operator="containsText" text="4週8休以上">
      <formula>NOT(ISERROR(SEARCH("4週8休以上",AT60)))</formula>
    </cfRule>
    <cfRule type="containsText" dxfId="1516" priority="1520" operator="containsText" text="4週7休以上4週8休未満">
      <formula>NOT(ISERROR(SEARCH("4週7休以上4週8休未満",AT60)))</formula>
    </cfRule>
  </conditionalFormatting>
  <conditionalFormatting sqref="AU68">
    <cfRule type="containsText" dxfId="1515" priority="1515" operator="containsText" text="4週8休以上">
      <formula>NOT(ISERROR(SEARCH("4週8休以上",AU68)))</formula>
    </cfRule>
    <cfRule type="containsText" dxfId="1514" priority="1516" operator="containsText" text="4週7休以上4週8休未満">
      <formula>NOT(ISERROR(SEARCH("4週7休以上4週8休未満",AU68)))</formula>
    </cfRule>
  </conditionalFormatting>
  <conditionalFormatting sqref="AU68">
    <cfRule type="containsText" dxfId="1513" priority="1513" operator="containsText" text="4週6休未満">
      <formula>NOT(ISERROR(SEARCH("4週6休未満",AU68)))</formula>
    </cfRule>
    <cfRule type="containsText" dxfId="1512" priority="1514" operator="containsText" text="4週6休以上4週7休未満">
      <formula>NOT(ISERROR(SEARCH("4週6休以上4週7休未満",AU68)))</formula>
    </cfRule>
  </conditionalFormatting>
  <conditionalFormatting sqref="AT68">
    <cfRule type="containsText" dxfId="1511" priority="1509" operator="containsText" text="4週6休未満">
      <formula>NOT(ISERROR(SEARCH("4週6休未満",AT68)))</formula>
    </cfRule>
    <cfRule type="containsText" dxfId="1510" priority="1510" operator="containsText" text="4週6休以上4週7休未満">
      <formula>NOT(ISERROR(SEARCH("4週6休以上4週7休未満",AT68)))</formula>
    </cfRule>
    <cfRule type="containsText" dxfId="1509" priority="1511" operator="containsText" text="4週8休以上">
      <formula>NOT(ISERROR(SEARCH("4週8休以上",AT68)))</formula>
    </cfRule>
    <cfRule type="containsText" dxfId="1508" priority="1512" operator="containsText" text="4週7休以上4週8休未満">
      <formula>NOT(ISERROR(SEARCH("4週7休以上4週8休未満",AT68)))</formula>
    </cfRule>
  </conditionalFormatting>
  <conditionalFormatting sqref="AU76">
    <cfRule type="containsText" dxfId="1507" priority="1507" operator="containsText" text="4週8休以上">
      <formula>NOT(ISERROR(SEARCH("4週8休以上",AU76)))</formula>
    </cfRule>
    <cfRule type="containsText" dxfId="1506" priority="1508" operator="containsText" text="4週7休以上4週8休未満">
      <formula>NOT(ISERROR(SEARCH("4週7休以上4週8休未満",AU76)))</formula>
    </cfRule>
  </conditionalFormatting>
  <conditionalFormatting sqref="AU76">
    <cfRule type="containsText" dxfId="1505" priority="1505" operator="containsText" text="4週6休未満">
      <formula>NOT(ISERROR(SEARCH("4週6休未満",AU76)))</formula>
    </cfRule>
    <cfRule type="containsText" dxfId="1504" priority="1506" operator="containsText" text="4週6休以上4週7休未満">
      <formula>NOT(ISERROR(SEARCH("4週6休以上4週7休未満",AU76)))</formula>
    </cfRule>
  </conditionalFormatting>
  <conditionalFormatting sqref="AT76">
    <cfRule type="containsText" dxfId="1503" priority="1501" operator="containsText" text="4週6休未満">
      <formula>NOT(ISERROR(SEARCH("4週6休未満",AT76)))</formula>
    </cfRule>
    <cfRule type="containsText" dxfId="1502" priority="1502" operator="containsText" text="4週6休以上4週7休未満">
      <formula>NOT(ISERROR(SEARCH("4週6休以上4週7休未満",AT76)))</formula>
    </cfRule>
    <cfRule type="containsText" dxfId="1501" priority="1503" operator="containsText" text="4週8休以上">
      <formula>NOT(ISERROR(SEARCH("4週8休以上",AT76)))</formula>
    </cfRule>
    <cfRule type="containsText" dxfId="1500" priority="1504" operator="containsText" text="4週7休以上4週8休未満">
      <formula>NOT(ISERROR(SEARCH("4週7休以上4週8休未満",AT76)))</formula>
    </cfRule>
  </conditionalFormatting>
  <conditionalFormatting sqref="AU84">
    <cfRule type="containsText" dxfId="1499" priority="1499" operator="containsText" text="4週8休以上">
      <formula>NOT(ISERROR(SEARCH("4週8休以上",AU84)))</formula>
    </cfRule>
    <cfRule type="containsText" dxfId="1498" priority="1500" operator="containsText" text="4週7休以上4週8休未満">
      <formula>NOT(ISERROR(SEARCH("4週7休以上4週8休未満",AU84)))</formula>
    </cfRule>
  </conditionalFormatting>
  <conditionalFormatting sqref="AU84">
    <cfRule type="containsText" dxfId="1497" priority="1497" operator="containsText" text="4週6休未満">
      <formula>NOT(ISERROR(SEARCH("4週6休未満",AU84)))</formula>
    </cfRule>
    <cfRule type="containsText" dxfId="1496" priority="1498" operator="containsText" text="4週6休以上4週7休未満">
      <formula>NOT(ISERROR(SEARCH("4週6休以上4週7休未満",AU84)))</formula>
    </cfRule>
  </conditionalFormatting>
  <conditionalFormatting sqref="AT84">
    <cfRule type="containsText" dxfId="1495" priority="1493" operator="containsText" text="4週6休未満">
      <formula>NOT(ISERROR(SEARCH("4週6休未満",AT84)))</formula>
    </cfRule>
    <cfRule type="containsText" dxfId="1494" priority="1494" operator="containsText" text="4週6休以上4週7休未満">
      <formula>NOT(ISERROR(SEARCH("4週6休以上4週7休未満",AT84)))</formula>
    </cfRule>
    <cfRule type="containsText" dxfId="1493" priority="1495" operator="containsText" text="4週8休以上">
      <formula>NOT(ISERROR(SEARCH("4週8休以上",AT84)))</formula>
    </cfRule>
    <cfRule type="containsText" dxfId="1492" priority="1496" operator="containsText" text="4週7休以上4週8休未満">
      <formula>NOT(ISERROR(SEARCH("4週7休以上4週8休未満",AT84)))</formula>
    </cfRule>
  </conditionalFormatting>
  <conditionalFormatting sqref="AU92">
    <cfRule type="containsText" dxfId="1491" priority="1491" operator="containsText" text="4週8休以上">
      <formula>NOT(ISERROR(SEARCH("4週8休以上",AU92)))</formula>
    </cfRule>
    <cfRule type="containsText" dxfId="1490" priority="1492" operator="containsText" text="4週7休以上4週8休未満">
      <formula>NOT(ISERROR(SEARCH("4週7休以上4週8休未満",AU92)))</formula>
    </cfRule>
  </conditionalFormatting>
  <conditionalFormatting sqref="AU92">
    <cfRule type="containsText" dxfId="1489" priority="1489" operator="containsText" text="4週6休未満">
      <formula>NOT(ISERROR(SEARCH("4週6休未満",AU92)))</formula>
    </cfRule>
    <cfRule type="containsText" dxfId="1488" priority="1490" operator="containsText" text="4週6休以上4週7休未満">
      <formula>NOT(ISERROR(SEARCH("4週6休以上4週7休未満",AU92)))</formula>
    </cfRule>
  </conditionalFormatting>
  <conditionalFormatting sqref="AT92">
    <cfRule type="containsText" dxfId="1487" priority="1485" operator="containsText" text="4週6休未満">
      <formula>NOT(ISERROR(SEARCH("4週6休未満",AT92)))</formula>
    </cfRule>
    <cfRule type="containsText" dxfId="1486" priority="1486" operator="containsText" text="4週6休以上4週7休未満">
      <formula>NOT(ISERROR(SEARCH("4週6休以上4週7休未満",AT92)))</formula>
    </cfRule>
    <cfRule type="containsText" dxfId="1485" priority="1487" operator="containsText" text="4週8休以上">
      <formula>NOT(ISERROR(SEARCH("4週8休以上",AT92)))</formula>
    </cfRule>
    <cfRule type="containsText" dxfId="1484" priority="1488" operator="containsText" text="4週7休以上4週8休未満">
      <formula>NOT(ISERROR(SEARCH("4週7休以上4週8休未満",AT92)))</formula>
    </cfRule>
  </conditionalFormatting>
  <conditionalFormatting sqref="AU100">
    <cfRule type="containsText" dxfId="1483" priority="1483" operator="containsText" text="4週8休以上">
      <formula>NOT(ISERROR(SEARCH("4週8休以上",AU100)))</formula>
    </cfRule>
    <cfRule type="containsText" dxfId="1482" priority="1484" operator="containsText" text="4週7休以上4週8休未満">
      <formula>NOT(ISERROR(SEARCH("4週7休以上4週8休未満",AU100)))</formula>
    </cfRule>
  </conditionalFormatting>
  <conditionalFormatting sqref="AU100">
    <cfRule type="containsText" dxfId="1481" priority="1481" operator="containsText" text="4週6休未満">
      <formula>NOT(ISERROR(SEARCH("4週6休未満",AU100)))</formula>
    </cfRule>
    <cfRule type="containsText" dxfId="1480" priority="1482" operator="containsText" text="4週6休以上4週7休未満">
      <formula>NOT(ISERROR(SEARCH("4週6休以上4週7休未満",AU100)))</formula>
    </cfRule>
  </conditionalFormatting>
  <conditionalFormatting sqref="AT100">
    <cfRule type="containsText" dxfId="1479" priority="1477" operator="containsText" text="4週6休未満">
      <formula>NOT(ISERROR(SEARCH("4週6休未満",AT100)))</formula>
    </cfRule>
    <cfRule type="containsText" dxfId="1478" priority="1478" operator="containsText" text="4週6休以上4週7休未満">
      <formula>NOT(ISERROR(SEARCH("4週6休以上4週7休未満",AT100)))</formula>
    </cfRule>
    <cfRule type="containsText" dxfId="1477" priority="1479" operator="containsText" text="4週8休以上">
      <formula>NOT(ISERROR(SEARCH("4週8休以上",AT100)))</formula>
    </cfRule>
    <cfRule type="containsText" dxfId="1476" priority="1480" operator="containsText" text="4週7休以上4週8休未満">
      <formula>NOT(ISERROR(SEARCH("4週7休以上4週8休未満",AT100)))</formula>
    </cfRule>
  </conditionalFormatting>
  <conditionalFormatting sqref="AU108">
    <cfRule type="containsText" dxfId="1475" priority="1475" operator="containsText" text="4週8休以上">
      <formula>NOT(ISERROR(SEARCH("4週8休以上",AU108)))</formula>
    </cfRule>
    <cfRule type="containsText" dxfId="1474" priority="1476" operator="containsText" text="4週7休以上4週8休未満">
      <formula>NOT(ISERROR(SEARCH("4週7休以上4週8休未満",AU108)))</formula>
    </cfRule>
  </conditionalFormatting>
  <conditionalFormatting sqref="AU108">
    <cfRule type="containsText" dxfId="1473" priority="1473" operator="containsText" text="4週6休未満">
      <formula>NOT(ISERROR(SEARCH("4週6休未満",AU108)))</formula>
    </cfRule>
    <cfRule type="containsText" dxfId="1472" priority="1474" operator="containsText" text="4週6休以上4週7休未満">
      <formula>NOT(ISERROR(SEARCH("4週6休以上4週7休未満",AU108)))</formula>
    </cfRule>
  </conditionalFormatting>
  <conditionalFormatting sqref="AT108">
    <cfRule type="containsText" dxfId="1471" priority="1469" operator="containsText" text="4週6休未満">
      <formula>NOT(ISERROR(SEARCH("4週6休未満",AT108)))</formula>
    </cfRule>
    <cfRule type="containsText" dxfId="1470" priority="1470" operator="containsText" text="4週6休以上4週7休未満">
      <formula>NOT(ISERROR(SEARCH("4週6休以上4週7休未満",AT108)))</formula>
    </cfRule>
    <cfRule type="containsText" dxfId="1469" priority="1471" operator="containsText" text="4週8休以上">
      <formula>NOT(ISERROR(SEARCH("4週8休以上",AT108)))</formula>
    </cfRule>
    <cfRule type="containsText" dxfId="1468" priority="1472" operator="containsText" text="4週7休以上4週8休未満">
      <formula>NOT(ISERROR(SEARCH("4週7休以上4週8休未満",AT108)))</formula>
    </cfRule>
  </conditionalFormatting>
  <conditionalFormatting sqref="AU116">
    <cfRule type="containsText" dxfId="1467" priority="1467" operator="containsText" text="4週8休以上">
      <formula>NOT(ISERROR(SEARCH("4週8休以上",AU116)))</formula>
    </cfRule>
    <cfRule type="containsText" dxfId="1466" priority="1468" operator="containsText" text="4週7休以上4週8休未満">
      <formula>NOT(ISERROR(SEARCH("4週7休以上4週8休未満",AU116)))</formula>
    </cfRule>
  </conditionalFormatting>
  <conditionalFormatting sqref="AU116">
    <cfRule type="containsText" dxfId="1465" priority="1465" operator="containsText" text="4週6休未満">
      <formula>NOT(ISERROR(SEARCH("4週6休未満",AU116)))</formula>
    </cfRule>
    <cfRule type="containsText" dxfId="1464" priority="1466" operator="containsText" text="4週6休以上4週7休未満">
      <formula>NOT(ISERROR(SEARCH("4週6休以上4週7休未満",AU116)))</formula>
    </cfRule>
  </conditionalFormatting>
  <conditionalFormatting sqref="AT116">
    <cfRule type="containsText" dxfId="1463" priority="1461" operator="containsText" text="4週6休未満">
      <formula>NOT(ISERROR(SEARCH("4週6休未満",AT116)))</formula>
    </cfRule>
    <cfRule type="containsText" dxfId="1462" priority="1462" operator="containsText" text="4週6休以上4週7休未満">
      <formula>NOT(ISERROR(SEARCH("4週6休以上4週7休未満",AT116)))</formula>
    </cfRule>
    <cfRule type="containsText" dxfId="1461" priority="1463" operator="containsText" text="4週8休以上">
      <formula>NOT(ISERROR(SEARCH("4週8休以上",AT116)))</formula>
    </cfRule>
    <cfRule type="containsText" dxfId="1460" priority="1464" operator="containsText" text="4週7休以上4週8休未満">
      <formula>NOT(ISERROR(SEARCH("4週7休以上4週8休未満",AT116)))</formula>
    </cfRule>
  </conditionalFormatting>
  <conditionalFormatting sqref="AU124">
    <cfRule type="containsText" dxfId="1459" priority="1459" operator="containsText" text="4週8休以上">
      <formula>NOT(ISERROR(SEARCH("4週8休以上",AU124)))</formula>
    </cfRule>
    <cfRule type="containsText" dxfId="1458" priority="1460" operator="containsText" text="4週7休以上4週8休未満">
      <formula>NOT(ISERROR(SEARCH("4週7休以上4週8休未満",AU124)))</formula>
    </cfRule>
  </conditionalFormatting>
  <conditionalFormatting sqref="AU124">
    <cfRule type="containsText" dxfId="1457" priority="1457" operator="containsText" text="4週6休未満">
      <formula>NOT(ISERROR(SEARCH("4週6休未満",AU124)))</formula>
    </cfRule>
    <cfRule type="containsText" dxfId="1456" priority="1458" operator="containsText" text="4週6休以上4週7休未満">
      <formula>NOT(ISERROR(SEARCH("4週6休以上4週7休未満",AU124)))</formula>
    </cfRule>
  </conditionalFormatting>
  <conditionalFormatting sqref="AT124">
    <cfRule type="containsText" dxfId="1455" priority="1453" operator="containsText" text="4週6休未満">
      <formula>NOT(ISERROR(SEARCH("4週6休未満",AT124)))</formula>
    </cfRule>
    <cfRule type="containsText" dxfId="1454" priority="1454" operator="containsText" text="4週6休以上4週7休未満">
      <formula>NOT(ISERROR(SEARCH("4週6休以上4週7休未満",AT124)))</formula>
    </cfRule>
    <cfRule type="containsText" dxfId="1453" priority="1455" operator="containsText" text="4週8休以上">
      <formula>NOT(ISERROR(SEARCH("4週8休以上",AT124)))</formula>
    </cfRule>
    <cfRule type="containsText" dxfId="1452" priority="1456" operator="containsText" text="4週7休以上4週8休未満">
      <formula>NOT(ISERROR(SEARCH("4週7休以上4週8休未満",AT124)))</formula>
    </cfRule>
  </conditionalFormatting>
  <conditionalFormatting sqref="AU132">
    <cfRule type="containsText" dxfId="1451" priority="1451" operator="containsText" text="4週8休以上">
      <formula>NOT(ISERROR(SEARCH("4週8休以上",AU132)))</formula>
    </cfRule>
    <cfRule type="containsText" dxfId="1450" priority="1452" operator="containsText" text="4週7休以上4週8休未満">
      <formula>NOT(ISERROR(SEARCH("4週7休以上4週8休未満",AU132)))</formula>
    </cfRule>
  </conditionalFormatting>
  <conditionalFormatting sqref="AU132">
    <cfRule type="containsText" dxfId="1449" priority="1449" operator="containsText" text="4週6休未満">
      <formula>NOT(ISERROR(SEARCH("4週6休未満",AU132)))</formula>
    </cfRule>
    <cfRule type="containsText" dxfId="1448" priority="1450" operator="containsText" text="4週6休以上4週7休未満">
      <formula>NOT(ISERROR(SEARCH("4週6休以上4週7休未満",AU132)))</formula>
    </cfRule>
  </conditionalFormatting>
  <conditionalFormatting sqref="AT132">
    <cfRule type="containsText" dxfId="1447" priority="1445" operator="containsText" text="4週6休未満">
      <formula>NOT(ISERROR(SEARCH("4週6休未満",AT132)))</formula>
    </cfRule>
    <cfRule type="containsText" dxfId="1446" priority="1446" operator="containsText" text="4週6休以上4週7休未満">
      <formula>NOT(ISERROR(SEARCH("4週6休以上4週7休未満",AT132)))</formula>
    </cfRule>
    <cfRule type="containsText" dxfId="1445" priority="1447" operator="containsText" text="4週8休以上">
      <formula>NOT(ISERROR(SEARCH("4週8休以上",AT132)))</formula>
    </cfRule>
    <cfRule type="containsText" dxfId="1444" priority="1448" operator="containsText" text="4週7休以上4週8休未満">
      <formula>NOT(ISERROR(SEARCH("4週7休以上4週8休未満",AT132)))</formula>
    </cfRule>
  </conditionalFormatting>
  <conditionalFormatting sqref="AU140">
    <cfRule type="containsText" dxfId="1443" priority="1443" operator="containsText" text="4週8休以上">
      <formula>NOT(ISERROR(SEARCH("4週8休以上",AU140)))</formula>
    </cfRule>
    <cfRule type="containsText" dxfId="1442" priority="1444" operator="containsText" text="4週7休以上4週8休未満">
      <formula>NOT(ISERROR(SEARCH("4週7休以上4週8休未満",AU140)))</formula>
    </cfRule>
  </conditionalFormatting>
  <conditionalFormatting sqref="AU140">
    <cfRule type="containsText" dxfId="1441" priority="1441" operator="containsText" text="4週6休未満">
      <formula>NOT(ISERROR(SEARCH("4週6休未満",AU140)))</formula>
    </cfRule>
    <cfRule type="containsText" dxfId="1440" priority="1442" operator="containsText" text="4週6休以上4週7休未満">
      <formula>NOT(ISERROR(SEARCH("4週6休以上4週7休未満",AU140)))</formula>
    </cfRule>
  </conditionalFormatting>
  <conditionalFormatting sqref="AT140">
    <cfRule type="containsText" dxfId="1439" priority="1437" operator="containsText" text="4週6休未満">
      <formula>NOT(ISERROR(SEARCH("4週6休未満",AT140)))</formula>
    </cfRule>
    <cfRule type="containsText" dxfId="1438" priority="1438" operator="containsText" text="4週6休以上4週7休未満">
      <formula>NOT(ISERROR(SEARCH("4週6休以上4週7休未満",AT140)))</formula>
    </cfRule>
    <cfRule type="containsText" dxfId="1437" priority="1439" operator="containsText" text="4週8休以上">
      <formula>NOT(ISERROR(SEARCH("4週8休以上",AT140)))</formula>
    </cfRule>
    <cfRule type="containsText" dxfId="1436" priority="1440" operator="containsText" text="4週7休以上4週8休未満">
      <formula>NOT(ISERROR(SEARCH("4週7休以上4週8休未満",AT140)))</formula>
    </cfRule>
  </conditionalFormatting>
  <conditionalFormatting sqref="AU148">
    <cfRule type="containsText" dxfId="1435" priority="1435" operator="containsText" text="4週8休以上">
      <formula>NOT(ISERROR(SEARCH("4週8休以上",AU148)))</formula>
    </cfRule>
    <cfRule type="containsText" dxfId="1434" priority="1436" operator="containsText" text="4週7休以上4週8休未満">
      <formula>NOT(ISERROR(SEARCH("4週7休以上4週8休未満",AU148)))</formula>
    </cfRule>
  </conditionalFormatting>
  <conditionalFormatting sqref="AU148">
    <cfRule type="containsText" dxfId="1433" priority="1433" operator="containsText" text="4週6休未満">
      <formula>NOT(ISERROR(SEARCH("4週6休未満",AU148)))</formula>
    </cfRule>
    <cfRule type="containsText" dxfId="1432" priority="1434" operator="containsText" text="4週6休以上4週7休未満">
      <formula>NOT(ISERROR(SEARCH("4週6休以上4週7休未満",AU148)))</formula>
    </cfRule>
  </conditionalFormatting>
  <conditionalFormatting sqref="AT148">
    <cfRule type="containsText" dxfId="1431" priority="1429" operator="containsText" text="4週6休未満">
      <formula>NOT(ISERROR(SEARCH("4週6休未満",AT148)))</formula>
    </cfRule>
    <cfRule type="containsText" dxfId="1430" priority="1430" operator="containsText" text="4週6休以上4週7休未満">
      <formula>NOT(ISERROR(SEARCH("4週6休以上4週7休未満",AT148)))</formula>
    </cfRule>
    <cfRule type="containsText" dxfId="1429" priority="1431" operator="containsText" text="4週8休以上">
      <formula>NOT(ISERROR(SEARCH("4週8休以上",AT148)))</formula>
    </cfRule>
    <cfRule type="containsText" dxfId="1428" priority="1432" operator="containsText" text="4週7休以上4週8休未満">
      <formula>NOT(ISERROR(SEARCH("4週7休以上4週8休未満",AT148)))</formula>
    </cfRule>
  </conditionalFormatting>
  <conditionalFormatting sqref="AU156">
    <cfRule type="containsText" dxfId="1427" priority="1427" operator="containsText" text="4週8休以上">
      <formula>NOT(ISERROR(SEARCH("4週8休以上",AU156)))</formula>
    </cfRule>
    <cfRule type="containsText" dxfId="1426" priority="1428" operator="containsText" text="4週7休以上4週8休未満">
      <formula>NOT(ISERROR(SEARCH("4週7休以上4週8休未満",AU156)))</formula>
    </cfRule>
  </conditionalFormatting>
  <conditionalFormatting sqref="AU156">
    <cfRule type="containsText" dxfId="1425" priority="1425" operator="containsText" text="4週6休未満">
      <formula>NOT(ISERROR(SEARCH("4週6休未満",AU156)))</formula>
    </cfRule>
    <cfRule type="containsText" dxfId="1424" priority="1426" operator="containsText" text="4週6休以上4週7休未満">
      <formula>NOT(ISERROR(SEARCH("4週6休以上4週7休未満",AU156)))</formula>
    </cfRule>
  </conditionalFormatting>
  <conditionalFormatting sqref="AT156">
    <cfRule type="containsText" dxfId="1423" priority="1421" operator="containsText" text="4週6休未満">
      <formula>NOT(ISERROR(SEARCH("4週6休未満",AT156)))</formula>
    </cfRule>
    <cfRule type="containsText" dxfId="1422" priority="1422" operator="containsText" text="4週6休以上4週7休未満">
      <formula>NOT(ISERROR(SEARCH("4週6休以上4週7休未満",AT156)))</formula>
    </cfRule>
    <cfRule type="containsText" dxfId="1421" priority="1423" operator="containsText" text="4週8休以上">
      <formula>NOT(ISERROR(SEARCH("4週8休以上",AT156)))</formula>
    </cfRule>
    <cfRule type="containsText" dxfId="1420" priority="1424" operator="containsText" text="4週7休以上4週8休未満">
      <formula>NOT(ISERROR(SEARCH("4週7休以上4週8休未満",AT156)))</formula>
    </cfRule>
  </conditionalFormatting>
  <conditionalFormatting sqref="AU164">
    <cfRule type="containsText" dxfId="1419" priority="1419" operator="containsText" text="4週8休以上">
      <formula>NOT(ISERROR(SEARCH("4週8休以上",AU164)))</formula>
    </cfRule>
    <cfRule type="containsText" dxfId="1418" priority="1420" operator="containsText" text="4週7休以上4週8休未満">
      <formula>NOT(ISERROR(SEARCH("4週7休以上4週8休未満",AU164)))</formula>
    </cfRule>
  </conditionalFormatting>
  <conditionalFormatting sqref="AU164">
    <cfRule type="containsText" dxfId="1417" priority="1417" operator="containsText" text="4週6休未満">
      <formula>NOT(ISERROR(SEARCH("4週6休未満",AU164)))</formula>
    </cfRule>
    <cfRule type="containsText" dxfId="1416" priority="1418" operator="containsText" text="4週6休以上4週7休未満">
      <formula>NOT(ISERROR(SEARCH("4週6休以上4週7休未満",AU164)))</formula>
    </cfRule>
  </conditionalFormatting>
  <conditionalFormatting sqref="AT164">
    <cfRule type="containsText" dxfId="1415" priority="1413" operator="containsText" text="4週6休未満">
      <formula>NOT(ISERROR(SEARCH("4週6休未満",AT164)))</formula>
    </cfRule>
    <cfRule type="containsText" dxfId="1414" priority="1414" operator="containsText" text="4週6休以上4週7休未満">
      <formula>NOT(ISERROR(SEARCH("4週6休以上4週7休未満",AT164)))</formula>
    </cfRule>
    <cfRule type="containsText" dxfId="1413" priority="1415" operator="containsText" text="4週8休以上">
      <formula>NOT(ISERROR(SEARCH("4週8休以上",AT164)))</formula>
    </cfRule>
    <cfRule type="containsText" dxfId="1412" priority="1416" operator="containsText" text="4週7休以上4週8休未満">
      <formula>NOT(ISERROR(SEARCH("4週7休以上4週8休未満",AT164)))</formula>
    </cfRule>
  </conditionalFormatting>
  <conditionalFormatting sqref="AU172">
    <cfRule type="containsText" dxfId="1411" priority="1411" operator="containsText" text="4週8休以上">
      <formula>NOT(ISERROR(SEARCH("4週8休以上",AU172)))</formula>
    </cfRule>
    <cfRule type="containsText" dxfId="1410" priority="1412" operator="containsText" text="4週7休以上4週8休未満">
      <formula>NOT(ISERROR(SEARCH("4週7休以上4週8休未満",AU172)))</formula>
    </cfRule>
  </conditionalFormatting>
  <conditionalFormatting sqref="AU172">
    <cfRule type="containsText" dxfId="1409" priority="1409" operator="containsText" text="4週6休未満">
      <formula>NOT(ISERROR(SEARCH("4週6休未満",AU172)))</formula>
    </cfRule>
    <cfRule type="containsText" dxfId="1408" priority="1410" operator="containsText" text="4週6休以上4週7休未満">
      <formula>NOT(ISERROR(SEARCH("4週6休以上4週7休未満",AU172)))</formula>
    </cfRule>
  </conditionalFormatting>
  <conditionalFormatting sqref="AT172">
    <cfRule type="containsText" dxfId="1407" priority="1405" operator="containsText" text="4週6休未満">
      <formula>NOT(ISERROR(SEARCH("4週6休未満",AT172)))</formula>
    </cfRule>
    <cfRule type="containsText" dxfId="1406" priority="1406" operator="containsText" text="4週6休以上4週7休未満">
      <formula>NOT(ISERROR(SEARCH("4週6休以上4週7休未満",AT172)))</formula>
    </cfRule>
    <cfRule type="containsText" dxfId="1405" priority="1407" operator="containsText" text="4週8休以上">
      <formula>NOT(ISERROR(SEARCH("4週8休以上",AT172)))</formula>
    </cfRule>
    <cfRule type="containsText" dxfId="1404" priority="1408" operator="containsText" text="4週7休以上4週8休未満">
      <formula>NOT(ISERROR(SEARCH("4週7休以上4週8休未満",AT172)))</formula>
    </cfRule>
  </conditionalFormatting>
  <conditionalFormatting sqref="AU180">
    <cfRule type="containsText" dxfId="1403" priority="1403" operator="containsText" text="4週8休以上">
      <formula>NOT(ISERROR(SEARCH("4週8休以上",AU180)))</formula>
    </cfRule>
    <cfRule type="containsText" dxfId="1402" priority="1404" operator="containsText" text="4週7休以上4週8休未満">
      <formula>NOT(ISERROR(SEARCH("4週7休以上4週8休未満",AU180)))</formula>
    </cfRule>
  </conditionalFormatting>
  <conditionalFormatting sqref="AU180">
    <cfRule type="containsText" dxfId="1401" priority="1401" operator="containsText" text="4週6休未満">
      <formula>NOT(ISERROR(SEARCH("4週6休未満",AU180)))</formula>
    </cfRule>
    <cfRule type="containsText" dxfId="1400" priority="1402" operator="containsText" text="4週6休以上4週7休未満">
      <formula>NOT(ISERROR(SEARCH("4週6休以上4週7休未満",AU180)))</formula>
    </cfRule>
  </conditionalFormatting>
  <conditionalFormatting sqref="AT180">
    <cfRule type="containsText" dxfId="1399" priority="1397" operator="containsText" text="4週6休未満">
      <formula>NOT(ISERROR(SEARCH("4週6休未満",AT180)))</formula>
    </cfRule>
    <cfRule type="containsText" dxfId="1398" priority="1398" operator="containsText" text="4週6休以上4週7休未満">
      <formula>NOT(ISERROR(SEARCH("4週6休以上4週7休未満",AT180)))</formula>
    </cfRule>
    <cfRule type="containsText" dxfId="1397" priority="1399" operator="containsText" text="4週8休以上">
      <formula>NOT(ISERROR(SEARCH("4週8休以上",AT180)))</formula>
    </cfRule>
    <cfRule type="containsText" dxfId="1396" priority="1400" operator="containsText" text="4週7休以上4週8休未満">
      <formula>NOT(ISERROR(SEARCH("4週7休以上4週8休未満",AT180)))</formula>
    </cfRule>
  </conditionalFormatting>
  <conditionalFormatting sqref="AU188">
    <cfRule type="containsText" dxfId="1395" priority="1395" operator="containsText" text="4週8休以上">
      <formula>NOT(ISERROR(SEARCH("4週8休以上",AU188)))</formula>
    </cfRule>
    <cfRule type="containsText" dxfId="1394" priority="1396" operator="containsText" text="4週7休以上4週8休未満">
      <formula>NOT(ISERROR(SEARCH("4週7休以上4週8休未満",AU188)))</formula>
    </cfRule>
  </conditionalFormatting>
  <conditionalFormatting sqref="AU188">
    <cfRule type="containsText" dxfId="1393" priority="1393" operator="containsText" text="4週6休未満">
      <formula>NOT(ISERROR(SEARCH("4週6休未満",AU188)))</formula>
    </cfRule>
    <cfRule type="containsText" dxfId="1392" priority="1394" operator="containsText" text="4週6休以上4週7休未満">
      <formula>NOT(ISERROR(SEARCH("4週6休以上4週7休未満",AU188)))</formula>
    </cfRule>
  </conditionalFormatting>
  <conditionalFormatting sqref="AT188">
    <cfRule type="containsText" dxfId="1391" priority="1389" operator="containsText" text="4週6休未満">
      <formula>NOT(ISERROR(SEARCH("4週6休未満",AT188)))</formula>
    </cfRule>
    <cfRule type="containsText" dxfId="1390" priority="1390" operator="containsText" text="4週6休以上4週7休未満">
      <formula>NOT(ISERROR(SEARCH("4週6休以上4週7休未満",AT188)))</formula>
    </cfRule>
    <cfRule type="containsText" dxfId="1389" priority="1391" operator="containsText" text="4週8休以上">
      <formula>NOT(ISERROR(SEARCH("4週8休以上",AT188)))</formula>
    </cfRule>
    <cfRule type="containsText" dxfId="1388" priority="1392" operator="containsText" text="4週7休以上4週8休未満">
      <formula>NOT(ISERROR(SEARCH("4週7休以上4週8休未満",AT188)))</formula>
    </cfRule>
  </conditionalFormatting>
  <conditionalFormatting sqref="AU196">
    <cfRule type="containsText" dxfId="1387" priority="1387" operator="containsText" text="4週8休以上">
      <formula>NOT(ISERROR(SEARCH("4週8休以上",AU196)))</formula>
    </cfRule>
    <cfRule type="containsText" dxfId="1386" priority="1388" operator="containsText" text="4週7休以上4週8休未満">
      <formula>NOT(ISERROR(SEARCH("4週7休以上4週8休未満",AU196)))</formula>
    </cfRule>
  </conditionalFormatting>
  <conditionalFormatting sqref="AU196">
    <cfRule type="containsText" dxfId="1385" priority="1385" operator="containsText" text="4週6休未満">
      <formula>NOT(ISERROR(SEARCH("4週6休未満",AU196)))</formula>
    </cfRule>
    <cfRule type="containsText" dxfId="1384" priority="1386" operator="containsText" text="4週6休以上4週7休未満">
      <formula>NOT(ISERROR(SEARCH("4週6休以上4週7休未満",AU196)))</formula>
    </cfRule>
  </conditionalFormatting>
  <conditionalFormatting sqref="AT196">
    <cfRule type="containsText" dxfId="1383" priority="1381" operator="containsText" text="4週6休未満">
      <formula>NOT(ISERROR(SEARCH("4週6休未満",AT196)))</formula>
    </cfRule>
    <cfRule type="containsText" dxfId="1382" priority="1382" operator="containsText" text="4週6休以上4週7休未満">
      <formula>NOT(ISERROR(SEARCH("4週6休以上4週7休未満",AT196)))</formula>
    </cfRule>
    <cfRule type="containsText" dxfId="1381" priority="1383" operator="containsText" text="4週8休以上">
      <formula>NOT(ISERROR(SEARCH("4週8休以上",AT196)))</formula>
    </cfRule>
    <cfRule type="containsText" dxfId="1380" priority="1384" operator="containsText" text="4週7休以上4週8休未満">
      <formula>NOT(ISERROR(SEARCH("4週7休以上4週8休未満",AT196)))</formula>
    </cfRule>
  </conditionalFormatting>
  <conditionalFormatting sqref="AU204">
    <cfRule type="containsText" dxfId="1379" priority="1379" operator="containsText" text="4週8休以上">
      <formula>NOT(ISERROR(SEARCH("4週8休以上",AU204)))</formula>
    </cfRule>
    <cfRule type="containsText" dxfId="1378" priority="1380" operator="containsText" text="4週7休以上4週8休未満">
      <formula>NOT(ISERROR(SEARCH("4週7休以上4週8休未満",AU204)))</formula>
    </cfRule>
  </conditionalFormatting>
  <conditionalFormatting sqref="AU204">
    <cfRule type="containsText" dxfId="1377" priority="1377" operator="containsText" text="4週6休未満">
      <formula>NOT(ISERROR(SEARCH("4週6休未満",AU204)))</formula>
    </cfRule>
    <cfRule type="containsText" dxfId="1376" priority="1378" operator="containsText" text="4週6休以上4週7休未満">
      <formula>NOT(ISERROR(SEARCH("4週6休以上4週7休未満",AU204)))</formula>
    </cfRule>
  </conditionalFormatting>
  <conditionalFormatting sqref="AT204">
    <cfRule type="containsText" dxfId="1375" priority="1373" operator="containsText" text="4週6休未満">
      <formula>NOT(ISERROR(SEARCH("4週6休未満",AT204)))</formula>
    </cfRule>
    <cfRule type="containsText" dxfId="1374" priority="1374" operator="containsText" text="4週6休以上4週7休未満">
      <formula>NOT(ISERROR(SEARCH("4週6休以上4週7休未満",AT204)))</formula>
    </cfRule>
    <cfRule type="containsText" dxfId="1373" priority="1375" operator="containsText" text="4週8休以上">
      <formula>NOT(ISERROR(SEARCH("4週8休以上",AT204)))</formula>
    </cfRule>
    <cfRule type="containsText" dxfId="1372" priority="1376" operator="containsText" text="4週7休以上4週8休未満">
      <formula>NOT(ISERROR(SEARCH("4週7休以上4週8休未満",AT204)))</formula>
    </cfRule>
  </conditionalFormatting>
  <conditionalFormatting sqref="AS25">
    <cfRule type="containsText" dxfId="1371" priority="1370" operator="containsText" text="4週6休以上4週7休未満">
      <formula>NOT(ISERROR(SEARCH("4週6休以上4週7休未満",AS25)))</formula>
    </cfRule>
    <cfRule type="containsText" dxfId="1370" priority="1371" operator="containsText" text="4週8休以上">
      <formula>NOT(ISERROR(SEARCH("4週8休以上",AS25)))</formula>
    </cfRule>
    <cfRule type="containsText" dxfId="1369" priority="1372" operator="containsText" text="4週7休以上4週8休未満">
      <formula>NOT(ISERROR(SEARCH("4週7休以上4週8休未満",AS25)))</formula>
    </cfRule>
  </conditionalFormatting>
  <conditionalFormatting sqref="AS25">
    <cfRule type="containsText" dxfId="1368" priority="1369" operator="containsText" text="4週6休未満">
      <formula>NOT(ISERROR(SEARCH("4週6休未満",AS25)))</formula>
    </cfRule>
  </conditionalFormatting>
  <conditionalFormatting sqref="AS33">
    <cfRule type="containsText" dxfId="1367" priority="1366" operator="containsText" text="4週6休以上4週7休未満">
      <formula>NOT(ISERROR(SEARCH("4週6休以上4週7休未満",AS33)))</formula>
    </cfRule>
    <cfRule type="containsText" dxfId="1366" priority="1367" operator="containsText" text="4週8休以上">
      <formula>NOT(ISERROR(SEARCH("4週8休以上",AS33)))</formula>
    </cfRule>
    <cfRule type="containsText" dxfId="1365" priority="1368" operator="containsText" text="4週7休以上4週8休未満">
      <formula>NOT(ISERROR(SEARCH("4週7休以上4週8休未満",AS33)))</formula>
    </cfRule>
  </conditionalFormatting>
  <conditionalFormatting sqref="AS33">
    <cfRule type="containsText" dxfId="1364" priority="1365" operator="containsText" text="4週6休未満">
      <formula>NOT(ISERROR(SEARCH("4週6休未満",AS33)))</formula>
    </cfRule>
  </conditionalFormatting>
  <conditionalFormatting sqref="AS41">
    <cfRule type="containsText" dxfId="1363" priority="1362" operator="containsText" text="4週6休以上4週7休未満">
      <formula>NOT(ISERROR(SEARCH("4週6休以上4週7休未満",AS41)))</formula>
    </cfRule>
    <cfRule type="containsText" dxfId="1362" priority="1363" operator="containsText" text="4週8休以上">
      <formula>NOT(ISERROR(SEARCH("4週8休以上",AS41)))</formula>
    </cfRule>
    <cfRule type="containsText" dxfId="1361" priority="1364" operator="containsText" text="4週7休以上4週8休未満">
      <formula>NOT(ISERROR(SEARCH("4週7休以上4週8休未満",AS41)))</formula>
    </cfRule>
  </conditionalFormatting>
  <conditionalFormatting sqref="AS41">
    <cfRule type="containsText" dxfId="1360" priority="1361" operator="containsText" text="4週6休未満">
      <formula>NOT(ISERROR(SEARCH("4週6休未満",AS41)))</formula>
    </cfRule>
  </conditionalFormatting>
  <conditionalFormatting sqref="AS49">
    <cfRule type="containsText" dxfId="1359" priority="1358" operator="containsText" text="4週6休以上4週7休未満">
      <formula>NOT(ISERROR(SEARCH("4週6休以上4週7休未満",AS49)))</formula>
    </cfRule>
    <cfRule type="containsText" dxfId="1358" priority="1359" operator="containsText" text="4週8休以上">
      <formula>NOT(ISERROR(SEARCH("4週8休以上",AS49)))</formula>
    </cfRule>
    <cfRule type="containsText" dxfId="1357" priority="1360" operator="containsText" text="4週7休以上4週8休未満">
      <formula>NOT(ISERROR(SEARCH("4週7休以上4週8休未満",AS49)))</formula>
    </cfRule>
  </conditionalFormatting>
  <conditionalFormatting sqref="AS49">
    <cfRule type="containsText" dxfId="1356" priority="1357" operator="containsText" text="4週6休未満">
      <formula>NOT(ISERROR(SEARCH("4週6休未満",AS49)))</formula>
    </cfRule>
  </conditionalFormatting>
  <conditionalFormatting sqref="AS57">
    <cfRule type="containsText" dxfId="1355" priority="1354" operator="containsText" text="4週6休以上4週7休未満">
      <formula>NOT(ISERROR(SEARCH("4週6休以上4週7休未満",AS57)))</formula>
    </cfRule>
    <cfRule type="containsText" dxfId="1354" priority="1355" operator="containsText" text="4週8休以上">
      <formula>NOT(ISERROR(SEARCH("4週8休以上",AS57)))</formula>
    </cfRule>
    <cfRule type="containsText" dxfId="1353" priority="1356" operator="containsText" text="4週7休以上4週8休未満">
      <formula>NOT(ISERROR(SEARCH("4週7休以上4週8休未満",AS57)))</formula>
    </cfRule>
  </conditionalFormatting>
  <conditionalFormatting sqref="AS57">
    <cfRule type="containsText" dxfId="1352" priority="1353" operator="containsText" text="4週6休未満">
      <formula>NOT(ISERROR(SEARCH("4週6休未満",AS57)))</formula>
    </cfRule>
  </conditionalFormatting>
  <conditionalFormatting sqref="AS65">
    <cfRule type="containsText" dxfId="1351" priority="1350" operator="containsText" text="4週6休以上4週7休未満">
      <formula>NOT(ISERROR(SEARCH("4週6休以上4週7休未満",AS65)))</formula>
    </cfRule>
    <cfRule type="containsText" dxfId="1350" priority="1351" operator="containsText" text="4週8休以上">
      <formula>NOT(ISERROR(SEARCH("4週8休以上",AS65)))</formula>
    </cfRule>
    <cfRule type="containsText" dxfId="1349" priority="1352" operator="containsText" text="4週7休以上4週8休未満">
      <formula>NOT(ISERROR(SEARCH("4週7休以上4週8休未満",AS65)))</formula>
    </cfRule>
  </conditionalFormatting>
  <conditionalFormatting sqref="AS65">
    <cfRule type="containsText" dxfId="1348" priority="1349" operator="containsText" text="4週6休未満">
      <formula>NOT(ISERROR(SEARCH("4週6休未満",AS65)))</formula>
    </cfRule>
  </conditionalFormatting>
  <conditionalFormatting sqref="AS73">
    <cfRule type="containsText" dxfId="1347" priority="1346" operator="containsText" text="4週6休以上4週7休未満">
      <formula>NOT(ISERROR(SEARCH("4週6休以上4週7休未満",AS73)))</formula>
    </cfRule>
    <cfRule type="containsText" dxfId="1346" priority="1347" operator="containsText" text="4週8休以上">
      <formula>NOT(ISERROR(SEARCH("4週8休以上",AS73)))</formula>
    </cfRule>
    <cfRule type="containsText" dxfId="1345" priority="1348" operator="containsText" text="4週7休以上4週8休未満">
      <formula>NOT(ISERROR(SEARCH("4週7休以上4週8休未満",AS73)))</formula>
    </cfRule>
  </conditionalFormatting>
  <conditionalFormatting sqref="AS73">
    <cfRule type="containsText" dxfId="1344" priority="1345" operator="containsText" text="4週6休未満">
      <formula>NOT(ISERROR(SEARCH("4週6休未満",AS73)))</formula>
    </cfRule>
  </conditionalFormatting>
  <conditionalFormatting sqref="AS81">
    <cfRule type="containsText" dxfId="1343" priority="1342" operator="containsText" text="4週6休以上4週7休未満">
      <formula>NOT(ISERROR(SEARCH("4週6休以上4週7休未満",AS81)))</formula>
    </cfRule>
    <cfRule type="containsText" dxfId="1342" priority="1343" operator="containsText" text="4週8休以上">
      <formula>NOT(ISERROR(SEARCH("4週8休以上",AS81)))</formula>
    </cfRule>
    <cfRule type="containsText" dxfId="1341" priority="1344" operator="containsText" text="4週7休以上4週8休未満">
      <formula>NOT(ISERROR(SEARCH("4週7休以上4週8休未満",AS81)))</formula>
    </cfRule>
  </conditionalFormatting>
  <conditionalFormatting sqref="AS81">
    <cfRule type="containsText" dxfId="1340" priority="1341" operator="containsText" text="4週6休未満">
      <formula>NOT(ISERROR(SEARCH("4週6休未満",AS81)))</formula>
    </cfRule>
  </conditionalFormatting>
  <conditionalFormatting sqref="AS89">
    <cfRule type="containsText" dxfId="1339" priority="1338" operator="containsText" text="4週6休以上4週7休未満">
      <formula>NOT(ISERROR(SEARCH("4週6休以上4週7休未満",AS89)))</formula>
    </cfRule>
    <cfRule type="containsText" dxfId="1338" priority="1339" operator="containsText" text="4週8休以上">
      <formula>NOT(ISERROR(SEARCH("4週8休以上",AS89)))</formula>
    </cfRule>
    <cfRule type="containsText" dxfId="1337" priority="1340" operator="containsText" text="4週7休以上4週8休未満">
      <formula>NOT(ISERROR(SEARCH("4週7休以上4週8休未満",AS89)))</formula>
    </cfRule>
  </conditionalFormatting>
  <conditionalFormatting sqref="AS89">
    <cfRule type="containsText" dxfId="1336" priority="1337" operator="containsText" text="4週6休未満">
      <formula>NOT(ISERROR(SEARCH("4週6休未満",AS89)))</formula>
    </cfRule>
  </conditionalFormatting>
  <conditionalFormatting sqref="AS97">
    <cfRule type="containsText" dxfId="1335" priority="1334" operator="containsText" text="4週6休以上4週7休未満">
      <formula>NOT(ISERROR(SEARCH("4週6休以上4週7休未満",AS97)))</formula>
    </cfRule>
    <cfRule type="containsText" dxfId="1334" priority="1335" operator="containsText" text="4週8休以上">
      <formula>NOT(ISERROR(SEARCH("4週8休以上",AS97)))</formula>
    </cfRule>
    <cfRule type="containsText" dxfId="1333" priority="1336" operator="containsText" text="4週7休以上4週8休未満">
      <formula>NOT(ISERROR(SEARCH("4週7休以上4週8休未満",AS97)))</formula>
    </cfRule>
  </conditionalFormatting>
  <conditionalFormatting sqref="AS97">
    <cfRule type="containsText" dxfId="1332" priority="1333" operator="containsText" text="4週6休未満">
      <formula>NOT(ISERROR(SEARCH("4週6休未満",AS97)))</formula>
    </cfRule>
  </conditionalFormatting>
  <conditionalFormatting sqref="AS105">
    <cfRule type="containsText" dxfId="1331" priority="1330" operator="containsText" text="4週6休以上4週7休未満">
      <formula>NOT(ISERROR(SEARCH("4週6休以上4週7休未満",AS105)))</formula>
    </cfRule>
    <cfRule type="containsText" dxfId="1330" priority="1331" operator="containsText" text="4週8休以上">
      <formula>NOT(ISERROR(SEARCH("4週8休以上",AS105)))</formula>
    </cfRule>
    <cfRule type="containsText" dxfId="1329" priority="1332" operator="containsText" text="4週7休以上4週8休未満">
      <formula>NOT(ISERROR(SEARCH("4週7休以上4週8休未満",AS105)))</formula>
    </cfRule>
  </conditionalFormatting>
  <conditionalFormatting sqref="AS105">
    <cfRule type="containsText" dxfId="1328" priority="1329" operator="containsText" text="4週6休未満">
      <formula>NOT(ISERROR(SEARCH("4週6休未満",AS105)))</formula>
    </cfRule>
  </conditionalFormatting>
  <conditionalFormatting sqref="AS113">
    <cfRule type="containsText" dxfId="1327" priority="1326" operator="containsText" text="4週6休以上4週7休未満">
      <formula>NOT(ISERROR(SEARCH("4週6休以上4週7休未満",AS113)))</formula>
    </cfRule>
    <cfRule type="containsText" dxfId="1326" priority="1327" operator="containsText" text="4週8休以上">
      <formula>NOT(ISERROR(SEARCH("4週8休以上",AS113)))</formula>
    </cfRule>
    <cfRule type="containsText" dxfId="1325" priority="1328" operator="containsText" text="4週7休以上4週8休未満">
      <formula>NOT(ISERROR(SEARCH("4週7休以上4週8休未満",AS113)))</formula>
    </cfRule>
  </conditionalFormatting>
  <conditionalFormatting sqref="AS113">
    <cfRule type="containsText" dxfId="1324" priority="1325" operator="containsText" text="4週6休未満">
      <formula>NOT(ISERROR(SEARCH("4週6休未満",AS113)))</formula>
    </cfRule>
  </conditionalFormatting>
  <conditionalFormatting sqref="AS121">
    <cfRule type="containsText" dxfId="1323" priority="1322" operator="containsText" text="4週6休以上4週7休未満">
      <formula>NOT(ISERROR(SEARCH("4週6休以上4週7休未満",AS121)))</formula>
    </cfRule>
    <cfRule type="containsText" dxfId="1322" priority="1323" operator="containsText" text="4週8休以上">
      <formula>NOT(ISERROR(SEARCH("4週8休以上",AS121)))</formula>
    </cfRule>
    <cfRule type="containsText" dxfId="1321" priority="1324" operator="containsText" text="4週7休以上4週8休未満">
      <formula>NOT(ISERROR(SEARCH("4週7休以上4週8休未満",AS121)))</formula>
    </cfRule>
  </conditionalFormatting>
  <conditionalFormatting sqref="AS121">
    <cfRule type="containsText" dxfId="1320" priority="1321" operator="containsText" text="4週6休未満">
      <formula>NOT(ISERROR(SEARCH("4週6休未満",AS121)))</formula>
    </cfRule>
  </conditionalFormatting>
  <conditionalFormatting sqref="AS129">
    <cfRule type="containsText" dxfId="1319" priority="1318" operator="containsText" text="4週6休以上4週7休未満">
      <formula>NOT(ISERROR(SEARCH("4週6休以上4週7休未満",AS129)))</formula>
    </cfRule>
    <cfRule type="containsText" dxfId="1318" priority="1319" operator="containsText" text="4週8休以上">
      <formula>NOT(ISERROR(SEARCH("4週8休以上",AS129)))</formula>
    </cfRule>
    <cfRule type="containsText" dxfId="1317" priority="1320" operator="containsText" text="4週7休以上4週8休未満">
      <formula>NOT(ISERROR(SEARCH("4週7休以上4週8休未満",AS129)))</formula>
    </cfRule>
  </conditionalFormatting>
  <conditionalFormatting sqref="AS129">
    <cfRule type="containsText" dxfId="1316" priority="1317" operator="containsText" text="4週6休未満">
      <formula>NOT(ISERROR(SEARCH("4週6休未満",AS129)))</formula>
    </cfRule>
  </conditionalFormatting>
  <conditionalFormatting sqref="AS137">
    <cfRule type="containsText" dxfId="1315" priority="1314" operator="containsText" text="4週6休以上4週7休未満">
      <formula>NOT(ISERROR(SEARCH("4週6休以上4週7休未満",AS137)))</formula>
    </cfRule>
    <cfRule type="containsText" dxfId="1314" priority="1315" operator="containsText" text="4週8休以上">
      <formula>NOT(ISERROR(SEARCH("4週8休以上",AS137)))</formula>
    </cfRule>
    <cfRule type="containsText" dxfId="1313" priority="1316" operator="containsText" text="4週7休以上4週8休未満">
      <formula>NOT(ISERROR(SEARCH("4週7休以上4週8休未満",AS137)))</formula>
    </cfRule>
  </conditionalFormatting>
  <conditionalFormatting sqref="AS137">
    <cfRule type="containsText" dxfId="1312" priority="1313" operator="containsText" text="4週6休未満">
      <formula>NOT(ISERROR(SEARCH("4週6休未満",AS137)))</formula>
    </cfRule>
  </conditionalFormatting>
  <conditionalFormatting sqref="AS145">
    <cfRule type="containsText" dxfId="1311" priority="1310" operator="containsText" text="4週6休以上4週7休未満">
      <formula>NOT(ISERROR(SEARCH("4週6休以上4週7休未満",AS145)))</formula>
    </cfRule>
    <cfRule type="containsText" dxfId="1310" priority="1311" operator="containsText" text="4週8休以上">
      <formula>NOT(ISERROR(SEARCH("4週8休以上",AS145)))</formula>
    </cfRule>
    <cfRule type="containsText" dxfId="1309" priority="1312" operator="containsText" text="4週7休以上4週8休未満">
      <formula>NOT(ISERROR(SEARCH("4週7休以上4週8休未満",AS145)))</formula>
    </cfRule>
  </conditionalFormatting>
  <conditionalFormatting sqref="AS145">
    <cfRule type="containsText" dxfId="1308" priority="1309" operator="containsText" text="4週6休未満">
      <formula>NOT(ISERROR(SEARCH("4週6休未満",AS145)))</formula>
    </cfRule>
  </conditionalFormatting>
  <conditionalFormatting sqref="AS153">
    <cfRule type="containsText" dxfId="1307" priority="1306" operator="containsText" text="4週6休以上4週7休未満">
      <formula>NOT(ISERROR(SEARCH("4週6休以上4週7休未満",AS153)))</formula>
    </cfRule>
    <cfRule type="containsText" dxfId="1306" priority="1307" operator="containsText" text="4週8休以上">
      <formula>NOT(ISERROR(SEARCH("4週8休以上",AS153)))</formula>
    </cfRule>
    <cfRule type="containsText" dxfId="1305" priority="1308" operator="containsText" text="4週7休以上4週8休未満">
      <formula>NOT(ISERROR(SEARCH("4週7休以上4週8休未満",AS153)))</formula>
    </cfRule>
  </conditionalFormatting>
  <conditionalFormatting sqref="AS153">
    <cfRule type="containsText" dxfId="1304" priority="1305" operator="containsText" text="4週6休未満">
      <formula>NOT(ISERROR(SEARCH("4週6休未満",AS153)))</formula>
    </cfRule>
  </conditionalFormatting>
  <conditionalFormatting sqref="AS161">
    <cfRule type="containsText" dxfId="1303" priority="1302" operator="containsText" text="4週6休以上4週7休未満">
      <formula>NOT(ISERROR(SEARCH("4週6休以上4週7休未満",AS161)))</formula>
    </cfRule>
    <cfRule type="containsText" dxfId="1302" priority="1303" operator="containsText" text="4週8休以上">
      <formula>NOT(ISERROR(SEARCH("4週8休以上",AS161)))</formula>
    </cfRule>
    <cfRule type="containsText" dxfId="1301" priority="1304" operator="containsText" text="4週7休以上4週8休未満">
      <formula>NOT(ISERROR(SEARCH("4週7休以上4週8休未満",AS161)))</formula>
    </cfRule>
  </conditionalFormatting>
  <conditionalFormatting sqref="AS161">
    <cfRule type="containsText" dxfId="1300" priority="1301" operator="containsText" text="4週6休未満">
      <formula>NOT(ISERROR(SEARCH("4週6休未満",AS161)))</formula>
    </cfRule>
  </conditionalFormatting>
  <conditionalFormatting sqref="AS169">
    <cfRule type="containsText" dxfId="1299" priority="1298" operator="containsText" text="4週6休以上4週7休未満">
      <formula>NOT(ISERROR(SEARCH("4週6休以上4週7休未満",AS169)))</formula>
    </cfRule>
    <cfRule type="containsText" dxfId="1298" priority="1299" operator="containsText" text="4週8休以上">
      <formula>NOT(ISERROR(SEARCH("4週8休以上",AS169)))</formula>
    </cfRule>
    <cfRule type="containsText" dxfId="1297" priority="1300" operator="containsText" text="4週7休以上4週8休未満">
      <formula>NOT(ISERROR(SEARCH("4週7休以上4週8休未満",AS169)))</formula>
    </cfRule>
  </conditionalFormatting>
  <conditionalFormatting sqref="AS169">
    <cfRule type="containsText" dxfId="1296" priority="1297" operator="containsText" text="4週6休未満">
      <formula>NOT(ISERROR(SEARCH("4週6休未満",AS169)))</formula>
    </cfRule>
  </conditionalFormatting>
  <conditionalFormatting sqref="AS177">
    <cfRule type="containsText" dxfId="1295" priority="1294" operator="containsText" text="4週6休以上4週7休未満">
      <formula>NOT(ISERROR(SEARCH("4週6休以上4週7休未満",AS177)))</formula>
    </cfRule>
    <cfRule type="containsText" dxfId="1294" priority="1295" operator="containsText" text="4週8休以上">
      <formula>NOT(ISERROR(SEARCH("4週8休以上",AS177)))</formula>
    </cfRule>
    <cfRule type="containsText" dxfId="1293" priority="1296" operator="containsText" text="4週7休以上4週8休未満">
      <formula>NOT(ISERROR(SEARCH("4週7休以上4週8休未満",AS177)))</formula>
    </cfRule>
  </conditionalFormatting>
  <conditionalFormatting sqref="AS177">
    <cfRule type="containsText" dxfId="1292" priority="1293" operator="containsText" text="4週6休未満">
      <formula>NOT(ISERROR(SEARCH("4週6休未満",AS177)))</formula>
    </cfRule>
  </conditionalFormatting>
  <conditionalFormatting sqref="AS185">
    <cfRule type="containsText" dxfId="1291" priority="1290" operator="containsText" text="4週6休以上4週7休未満">
      <formula>NOT(ISERROR(SEARCH("4週6休以上4週7休未満",AS185)))</formula>
    </cfRule>
    <cfRule type="containsText" dxfId="1290" priority="1291" operator="containsText" text="4週8休以上">
      <formula>NOT(ISERROR(SEARCH("4週8休以上",AS185)))</formula>
    </cfRule>
    <cfRule type="containsText" dxfId="1289" priority="1292" operator="containsText" text="4週7休以上4週8休未満">
      <formula>NOT(ISERROR(SEARCH("4週7休以上4週8休未満",AS185)))</formula>
    </cfRule>
  </conditionalFormatting>
  <conditionalFormatting sqref="AS185">
    <cfRule type="containsText" dxfId="1288" priority="1289" operator="containsText" text="4週6休未満">
      <formula>NOT(ISERROR(SEARCH("4週6休未満",AS185)))</formula>
    </cfRule>
  </conditionalFormatting>
  <conditionalFormatting sqref="AS193">
    <cfRule type="containsText" dxfId="1287" priority="1286" operator="containsText" text="4週6休以上4週7休未満">
      <formula>NOT(ISERROR(SEARCH("4週6休以上4週7休未満",AS193)))</formula>
    </cfRule>
    <cfRule type="containsText" dxfId="1286" priority="1287" operator="containsText" text="4週8休以上">
      <formula>NOT(ISERROR(SEARCH("4週8休以上",AS193)))</formula>
    </cfRule>
    <cfRule type="containsText" dxfId="1285" priority="1288" operator="containsText" text="4週7休以上4週8休未満">
      <formula>NOT(ISERROR(SEARCH("4週7休以上4週8休未満",AS193)))</formula>
    </cfRule>
  </conditionalFormatting>
  <conditionalFormatting sqref="AS193">
    <cfRule type="containsText" dxfId="1284" priority="1285" operator="containsText" text="4週6休未満">
      <formula>NOT(ISERROR(SEARCH("4週6休未満",AS193)))</formula>
    </cfRule>
  </conditionalFormatting>
  <conditionalFormatting sqref="AS201">
    <cfRule type="containsText" dxfId="1283" priority="1282" operator="containsText" text="4週6休以上4週7休未満">
      <formula>NOT(ISERROR(SEARCH("4週6休以上4週7休未満",AS201)))</formula>
    </cfRule>
    <cfRule type="containsText" dxfId="1282" priority="1283" operator="containsText" text="4週8休以上">
      <formula>NOT(ISERROR(SEARCH("4週8休以上",AS201)))</formula>
    </cfRule>
    <cfRule type="containsText" dxfId="1281" priority="1284" operator="containsText" text="4週7休以上4週8休未満">
      <formula>NOT(ISERROR(SEARCH("4週7休以上4週8休未満",AS201)))</formula>
    </cfRule>
  </conditionalFormatting>
  <conditionalFormatting sqref="AS201">
    <cfRule type="containsText" dxfId="1280" priority="1281" operator="containsText" text="4週6休未満">
      <formula>NOT(ISERROR(SEARCH("4週6休未満",AS201)))</formula>
    </cfRule>
  </conditionalFormatting>
  <conditionalFormatting sqref="BC26:BM26">
    <cfRule type="containsText" dxfId="1279" priority="641" operator="containsText" text="日">
      <formula>NOT(ISERROR(SEARCH("日",BC26)))</formula>
    </cfRule>
    <cfRule type="containsText" dxfId="1278" priority="642" operator="containsText" text="土">
      <formula>NOT(ISERROR(SEARCH("土",BC26)))</formula>
    </cfRule>
  </conditionalFormatting>
  <conditionalFormatting sqref="CY26:DI26">
    <cfRule type="containsText" dxfId="1277" priority="1" operator="containsText" text="日">
      <formula>NOT(ISERROR(SEARCH("日",CY26)))</formula>
    </cfRule>
    <cfRule type="containsText" dxfId="1276" priority="2" operator="containsText" text="土">
      <formula>NOT(ISERROR(SEARCH("土",CY26)))</formula>
    </cfRule>
  </conditionalFormatting>
  <conditionalFormatting sqref="BF7">
    <cfRule type="cellIs" dxfId="1275" priority="1273" operator="equal">
      <formula>"雨"</formula>
    </cfRule>
    <cfRule type="cellIs" dxfId="1274" priority="1274" operator="equal">
      <formula>"休"</formula>
    </cfRule>
  </conditionalFormatting>
  <conditionalFormatting sqref="CR2:CT2 CT207:CU207 CR208 CS208:CU210 CR211 CR214:CU218 CR11:CU17 CR206:CU206 CR222:CU1048576 CR21:CU24 CS18:CU19 CU20 CR29:CU32 CU28 CR37:CU40 CU36 CR45:CU48 CU44 CR53:CU56 CU52 CR61:CU64 CU60 CR69:CU72 CU68 CR77:CU80 CU76 CR85:CU88 CU84 CR93:CU96 CU92 CR101:CU104 CU100 CR109:CU109 CU108 CS25:CU27 CS33:CU35 CS41:CU43 CS49:CU51 CS57:CU59 CS65:CU67 CS73:CU75 CS81:CU83 CS89:CU91 CS97:CU99 CS105:CU107">
    <cfRule type="containsText" dxfId="1273" priority="1276" operator="containsText" text="4週6休以上4週7休未満">
      <formula>NOT(ISERROR(SEARCH("4週6休以上4週7休未満",CR2)))</formula>
    </cfRule>
    <cfRule type="containsText" dxfId="1272" priority="1277" operator="containsText" text="4週8休以上">
      <formula>NOT(ISERROR(SEARCH("4週8休以上",CR2)))</formula>
    </cfRule>
    <cfRule type="containsText" dxfId="1271" priority="1278" operator="containsText" text="4週7休以上4週8休未満">
      <formula>NOT(ISERROR(SEARCH("4週7休以上4週8休未満",CR2)))</formula>
    </cfRule>
  </conditionalFormatting>
  <conditionalFormatting sqref="CR3:CU4 CR5">
    <cfRule type="containsText" dxfId="1270" priority="1263" operator="containsText" text="4週6休未満">
      <formula>NOT(ISERROR(SEARCH("4週6休未満",CR3)))</formula>
    </cfRule>
    <cfRule type="containsText" dxfId="1269" priority="1264" operator="containsText" text="4週6休以上4週7休未満">
      <formula>NOT(ISERROR(SEARCH("4週6休以上4週7休未満",CR3)))</formula>
    </cfRule>
    <cfRule type="containsText" dxfId="1268" priority="1265" operator="containsText" text="4週8休以上">
      <formula>NOT(ISERROR(SEARCH("4週8休以上",CR3)))</formula>
    </cfRule>
    <cfRule type="containsText" dxfId="1267" priority="1266" operator="containsText" text="4週7休以上4週8休未満">
      <formula>NOT(ISERROR(SEARCH("4週7休以上4週8休未満",CR3)))</formula>
    </cfRule>
  </conditionalFormatting>
  <conditionalFormatting sqref="CR8:CU9 CR10">
    <cfRule type="containsText" dxfId="1266" priority="1268" operator="containsText" text="4週6休未満">
      <formula>NOT(ISERROR(SEARCH("4週6休未満",CR8)))</formula>
    </cfRule>
    <cfRule type="containsText" dxfId="1265" priority="1269" operator="containsText" text="4週6休以上4週7休未満">
      <formula>NOT(ISERROR(SEARCH("4週6休以上4週7休未満",CR8)))</formula>
    </cfRule>
    <cfRule type="containsText" dxfId="1264" priority="1270" operator="containsText" text="4週8休以上">
      <formula>NOT(ISERROR(SEARCH("4週8休以上",CR8)))</formula>
    </cfRule>
    <cfRule type="containsText" dxfId="1263" priority="1271" operator="containsText" text="4週7休以上4週8休未満">
      <formula>NOT(ISERROR(SEARCH("4週7休以上4週8休未満",CR8)))</formula>
    </cfRule>
  </conditionalFormatting>
  <conditionalFormatting sqref="CS211:CT213">
    <cfRule type="containsText" dxfId="1262" priority="1253" operator="containsText" text="4週6休未満">
      <formula>NOT(ISERROR(SEARCH("4週6休未満",CS211)))</formula>
    </cfRule>
    <cfRule type="containsText" dxfId="1261" priority="1254" operator="containsText" text="4週6休以上4週7休未満">
      <formula>NOT(ISERROR(SEARCH("4週6休以上4週7休未満",CS211)))</formula>
    </cfRule>
    <cfRule type="containsText" dxfId="1260" priority="1255" operator="containsText" text="4週8休以上">
      <formula>NOT(ISERROR(SEARCH("4週8休以上",CS211)))</formula>
    </cfRule>
    <cfRule type="containsText" dxfId="1259" priority="1256" operator="containsText" text="4週7休以上4週8休未満">
      <formula>NOT(ISERROR(SEARCH("4週7休以上4週8休未満",CS211)))</formula>
    </cfRule>
  </conditionalFormatting>
  <conditionalFormatting sqref="CS208:CU210 CR2:CT2 CT207:CU207 CR208 CR211 CR214:CU218 CR11:CU17 CR206:CU206 CR222:CU1048576 CR21:CU24 CS18:CU19 CU20 CR29:CU32 CU28 CR37:CU40 CU36 CR45:CU48 CU44 CR53:CU56 CU52 CR61:CU64 CU60 CR69:CU72 CU68 CR77:CU80 CU76 CR85:CU88 CU84 CR93:CU96 CU92 CR101:CU104 CU100 CR109:CU109 CU108 CS25:CU27 CS33:CU35 CS41:CU43 CS49:CU51 CS57:CU59 CS65:CU67 CS73:CU75 CS81:CU83 CS89:CU91 CS97:CU99 CS105:CU107">
    <cfRule type="containsText" dxfId="1258" priority="1275" operator="containsText" text="4週6休未満">
      <formula>NOT(ISERROR(SEARCH("4週6休未満",CR2)))</formula>
    </cfRule>
  </conditionalFormatting>
  <conditionalFormatting sqref="CU3:CU4">
    <cfRule type="containsText" dxfId="1257" priority="1267" operator="containsText" text="4週8休以上">
      <formula>NOT(ISERROR(SEARCH("4週8休以上",CU3)))</formula>
    </cfRule>
  </conditionalFormatting>
  <conditionalFormatting sqref="CU8:CU9">
    <cfRule type="containsText" dxfId="1256" priority="1272" operator="containsText" text="4週8休以上">
      <formula>NOT(ISERROR(SEARCH("4週8休以上",CU8)))</formula>
    </cfRule>
  </conditionalFormatting>
  <conditionalFormatting sqref="CU214:CU218 CU11:CU109 CU206:CU209 CU222:CU1048576">
    <cfRule type="containsText" dxfId="1255" priority="1279" operator="containsText" text="4週8休以上">
      <formula>NOT(ISERROR(SEARCH("4週8休以上",CU11)))</formula>
    </cfRule>
  </conditionalFormatting>
  <conditionalFormatting sqref="CU210:CU212">
    <cfRule type="containsText" dxfId="1254" priority="1262" operator="containsText" text="4週8休以上">
      <formula>NOT(ISERROR(SEARCH("4週8休以上",CU210)))</formula>
    </cfRule>
  </conditionalFormatting>
  <conditionalFormatting sqref="CU211:CU213">
    <cfRule type="containsText" dxfId="1253" priority="1258" operator="containsText" text="4週6休未満">
      <formula>NOT(ISERROR(SEARCH("4週6休未満",CU211)))</formula>
    </cfRule>
    <cfRule type="containsText" dxfId="1252" priority="1259" operator="containsText" text="4週6休以上4週7休未満">
      <formula>NOT(ISERROR(SEARCH("4週6休以上4週7休未満",CU211)))</formula>
    </cfRule>
    <cfRule type="containsText" dxfId="1251" priority="1260" operator="containsText" text="4週8休以上">
      <formula>NOT(ISERROR(SEARCH("4週8休以上",CU211)))</formula>
    </cfRule>
    <cfRule type="containsText" dxfId="1250" priority="1261" operator="containsText" text="4週7休以上4週8休未満">
      <formula>NOT(ISERROR(SEARCH("4週7休以上4週8休未満",CU211)))</formula>
    </cfRule>
  </conditionalFormatting>
  <conditionalFormatting sqref="CU213">
    <cfRule type="containsText" dxfId="1249" priority="1257" operator="containsText" text="4週8休以上">
      <formula>NOT(ISERROR(SEARCH("4週8休以上",CU213)))</formula>
    </cfRule>
  </conditionalFormatting>
  <conditionalFormatting sqref="BF7:BI7">
    <cfRule type="cellIs" dxfId="1248" priority="1252" operator="equal">
      <formula>""</formula>
    </cfRule>
  </conditionalFormatting>
  <conditionalFormatting sqref="BF16:CN16 BF24:CN24">
    <cfRule type="expression" dxfId="1247" priority="1280">
      <formula>OR(BF16="土",BF16="日")</formula>
    </cfRule>
  </conditionalFormatting>
  <conditionalFormatting sqref="BO15:BQ17">
    <cfRule type="expression" dxfId="1246" priority="1251">
      <formula>MONTH($D$14)=8</formula>
    </cfRule>
  </conditionalFormatting>
  <conditionalFormatting sqref="CE16:CN17">
    <cfRule type="expression" dxfId="1245" priority="1250">
      <formula>MONTH($D$14)=12</formula>
    </cfRule>
  </conditionalFormatting>
  <conditionalFormatting sqref="BO23:BQ27">
    <cfRule type="expression" dxfId="1244" priority="1249">
      <formula>MONTH($D$22)=8</formula>
    </cfRule>
  </conditionalFormatting>
  <conditionalFormatting sqref="CE24:CF27">
    <cfRule type="expression" dxfId="1243" priority="1248">
      <formula>MONTH($D$22)=12</formula>
    </cfRule>
  </conditionalFormatting>
  <conditionalFormatting sqref="CR110:CU112 CR117:CU120 CU116 CR125:CU128 CU124 CR133:CU136 CU132 CR141:CU144 CU140 CR149:CU152 CU148 CR157:CU160 CU156 CR165:CU168 CU164 CR173:CU176 CU172 CR181:CU184 CU180 CR189:CU192 CU188 CR197:CU200 CU196 CR205:CU205 CU204 CS113:CU115 CS121:CU123 CS129:CU131 CS137:CU139 CS145:CU147 CS153:CU155 CS161:CU163 CS169:CU171 CS177:CU179 CS185:CU187 CS193:CU195 CS201:CU203">
    <cfRule type="containsText" dxfId="1242" priority="1244" operator="containsText" text="4週6休以上4週7休未満">
      <formula>NOT(ISERROR(SEARCH("4週6休以上4週7休未満",CR110)))</formula>
    </cfRule>
    <cfRule type="containsText" dxfId="1241" priority="1245" operator="containsText" text="4週8休以上">
      <formula>NOT(ISERROR(SEARCH("4週8休以上",CR110)))</formula>
    </cfRule>
    <cfRule type="containsText" dxfId="1240" priority="1246" operator="containsText" text="4週7休以上4週8休未満">
      <formula>NOT(ISERROR(SEARCH("4週7休以上4週8休未満",CR110)))</formula>
    </cfRule>
  </conditionalFormatting>
  <conditionalFormatting sqref="CR110:CU112 CR117:CU120 CU116 CR125:CU128 CU124 CR133:CU136 CU132 CR141:CU144 CU140 CR149:CU152 CU148 CR157:CU160 CU156 CR165:CU168 CU164 CR173:CU176 CU172 CR181:CU184 CU180 CR189:CU192 CU188 CR197:CU200 CU196 CR205:CU205 CU204 CS113:CU115 CS121:CU123 CS129:CU131 CS137:CU139 CS145:CU147 CS153:CU155 CS161:CU163 CS169:CU171 CS177:CU179 CS185:CU187 CS193:CU195 CS201:CU203">
    <cfRule type="containsText" dxfId="1239" priority="1243" operator="containsText" text="4週6休未満">
      <formula>NOT(ISERROR(SEARCH("4週6休未満",CR110)))</formula>
    </cfRule>
  </conditionalFormatting>
  <conditionalFormatting sqref="CU110:CU205">
    <cfRule type="containsText" dxfId="1238" priority="1247" operator="containsText" text="4週8休以上">
      <formula>NOT(ISERROR(SEARCH("4週8休以上",CU110)))</formula>
    </cfRule>
  </conditionalFormatting>
  <conditionalFormatting sqref="BC20 CK20">
    <cfRule type="containsText" dxfId="1237" priority="1241" operator="containsText" text="日">
      <formula>NOT(ISERROR(SEARCH("日",BC20)))</formula>
    </cfRule>
    <cfRule type="containsText" dxfId="1236" priority="1242" operator="containsText" text="土">
      <formula>NOT(ISERROR(SEARCH("土",BC20)))</formula>
    </cfRule>
  </conditionalFormatting>
  <conditionalFormatting sqref="CS20">
    <cfRule type="containsText" dxfId="1235" priority="1237" operator="containsText" text="4週6休未満">
      <formula>NOT(ISERROR(SEARCH("4週6休未満",CS20)))</formula>
    </cfRule>
    <cfRule type="containsText" dxfId="1234" priority="1238" operator="containsText" text="4週6休以上4週7休未満">
      <formula>NOT(ISERROR(SEARCH("4週6休以上4週7休未満",CS20)))</formula>
    </cfRule>
    <cfRule type="containsText" dxfId="1233" priority="1239" operator="containsText" text="4週8休以上">
      <formula>NOT(ISERROR(SEARCH("4週8休以上",CS20)))</formula>
    </cfRule>
    <cfRule type="containsText" dxfId="1232" priority="1240" operator="containsText" text="4週7休以上4週8休未満">
      <formula>NOT(ISERROR(SEARCH("4週7休以上4週8休未満",CS20)))</formula>
    </cfRule>
  </conditionalFormatting>
  <conditionalFormatting sqref="CT20">
    <cfRule type="containsText" dxfId="1231" priority="1235" operator="containsText" text="4週8休以上">
      <formula>NOT(ISERROR(SEARCH("4週8休以上",CT20)))</formula>
    </cfRule>
    <cfRule type="containsText" dxfId="1230" priority="1236" operator="containsText" text="4週7休以上4週8休未満">
      <formula>NOT(ISERROR(SEARCH("4週7休以上4週8休未満",CT20)))</formula>
    </cfRule>
  </conditionalFormatting>
  <conditionalFormatting sqref="CT20">
    <cfRule type="containsText" dxfId="1229" priority="1233" operator="containsText" text="4週6休未満">
      <formula>NOT(ISERROR(SEARCH("4週6休未満",CT20)))</formula>
    </cfRule>
    <cfRule type="containsText" dxfId="1228" priority="1234" operator="containsText" text="4週6休以上4週7休未満">
      <formula>NOT(ISERROR(SEARCH("4週6休以上4週7休未満",CT20)))</formula>
    </cfRule>
  </conditionalFormatting>
  <conditionalFormatting sqref="BD191:BE192">
    <cfRule type="containsText" dxfId="1227" priority="1016" operator="containsText" text="日">
      <formula>NOT(ISERROR(SEARCH("日",BD191)))</formula>
    </cfRule>
    <cfRule type="containsText" dxfId="1226" priority="1017" operator="containsText" text="土">
      <formula>NOT(ISERROR(SEARCH("土",BD191)))</formula>
    </cfRule>
  </conditionalFormatting>
  <conditionalFormatting sqref="BD199:BE200">
    <cfRule type="containsText" dxfId="1225" priority="1006" operator="containsText" text="日">
      <formula>NOT(ISERROR(SEARCH("日",BD199)))</formula>
    </cfRule>
    <cfRule type="containsText" dxfId="1224" priority="1007" operator="containsText" text="土">
      <formula>NOT(ISERROR(SEARCH("土",BD199)))</formula>
    </cfRule>
  </conditionalFormatting>
  <conditionalFormatting sqref="CG25:CN25">
    <cfRule type="expression" dxfId="1223" priority="1232">
      <formula>MONTH($D$14)=12</formula>
    </cfRule>
  </conditionalFormatting>
  <conditionalFormatting sqref="BC191:BC192">
    <cfRule type="containsText" dxfId="1222" priority="1018" operator="containsText" text="日">
      <formula>NOT(ISERROR(SEARCH("日",BC191)))</formula>
    </cfRule>
    <cfRule type="containsText" dxfId="1221" priority="1019" operator="containsText" text="土">
      <formula>NOT(ISERROR(SEARCH("土",BC191)))</formula>
    </cfRule>
  </conditionalFormatting>
  <conditionalFormatting sqref="BC183:BC184">
    <cfRule type="containsText" dxfId="1220" priority="1028" operator="containsText" text="日">
      <formula>NOT(ISERROR(SEARCH("日",BC183)))</formula>
    </cfRule>
    <cfRule type="containsText" dxfId="1219" priority="1029" operator="containsText" text="土">
      <formula>NOT(ISERROR(SEARCH("土",BC183)))</formula>
    </cfRule>
  </conditionalFormatting>
  <conditionalFormatting sqref="BC28 CI28">
    <cfRule type="containsText" dxfId="1218" priority="1230" operator="containsText" text="日">
      <formula>NOT(ISERROR(SEARCH("日",BC28)))</formula>
    </cfRule>
    <cfRule type="containsText" dxfId="1217" priority="1231" operator="containsText" text="土">
      <formula>NOT(ISERROR(SEARCH("土",BC28)))</formula>
    </cfRule>
  </conditionalFormatting>
  <conditionalFormatting sqref="BC23:BC24">
    <cfRule type="containsText" dxfId="1216" priority="1228" operator="containsText" text="日">
      <formula>NOT(ISERROR(SEARCH("日",BC23)))</formula>
    </cfRule>
    <cfRule type="containsText" dxfId="1215" priority="1229" operator="containsText" text="土">
      <formula>NOT(ISERROR(SEARCH("土",BC23)))</formula>
    </cfRule>
  </conditionalFormatting>
  <conditionalFormatting sqref="BD23:BE24">
    <cfRule type="containsText" dxfId="1214" priority="1226" operator="containsText" text="日">
      <formula>NOT(ISERROR(SEARCH("日",BD23)))</formula>
    </cfRule>
    <cfRule type="containsText" dxfId="1213" priority="1227" operator="containsText" text="土">
      <formula>NOT(ISERROR(SEARCH("土",BD23)))</formula>
    </cfRule>
  </conditionalFormatting>
  <conditionalFormatting sqref="BF32:CN32">
    <cfRule type="expression" dxfId="1212" priority="1225">
      <formula>OR(BF32="土",BF32="日")</formula>
    </cfRule>
  </conditionalFormatting>
  <conditionalFormatting sqref="BO31:BQ33">
    <cfRule type="expression" dxfId="1211" priority="1224">
      <formula>MONTH($D$22)=8</formula>
    </cfRule>
  </conditionalFormatting>
  <conditionalFormatting sqref="CE32:CF33">
    <cfRule type="expression" dxfId="1210" priority="1223">
      <formula>MONTH($D$22)=12</formula>
    </cfRule>
  </conditionalFormatting>
  <conditionalFormatting sqref="CG33:CN33">
    <cfRule type="expression" dxfId="1209" priority="1222">
      <formula>MONTH($D$14)=12</formula>
    </cfRule>
  </conditionalFormatting>
  <conditionalFormatting sqref="BC36 CM36">
    <cfRule type="containsText" dxfId="1208" priority="1220" operator="containsText" text="日">
      <formula>NOT(ISERROR(SEARCH("日",BC36)))</formula>
    </cfRule>
    <cfRule type="containsText" dxfId="1207" priority="1221" operator="containsText" text="土">
      <formula>NOT(ISERROR(SEARCH("土",BC36)))</formula>
    </cfRule>
  </conditionalFormatting>
  <conditionalFormatting sqref="BC31:BC32">
    <cfRule type="containsText" dxfId="1206" priority="1218" operator="containsText" text="日">
      <formula>NOT(ISERROR(SEARCH("日",BC31)))</formula>
    </cfRule>
    <cfRule type="containsText" dxfId="1205" priority="1219" operator="containsText" text="土">
      <formula>NOT(ISERROR(SEARCH("土",BC31)))</formula>
    </cfRule>
  </conditionalFormatting>
  <conditionalFormatting sqref="BD31:BE32">
    <cfRule type="containsText" dxfId="1204" priority="1216" operator="containsText" text="日">
      <formula>NOT(ISERROR(SEARCH("日",BD31)))</formula>
    </cfRule>
    <cfRule type="containsText" dxfId="1203" priority="1217" operator="containsText" text="土">
      <formula>NOT(ISERROR(SEARCH("土",BD31)))</formula>
    </cfRule>
  </conditionalFormatting>
  <conditionalFormatting sqref="BF40:CN40">
    <cfRule type="expression" dxfId="1202" priority="1215">
      <formula>OR(BF40="土",BF40="日")</formula>
    </cfRule>
  </conditionalFormatting>
  <conditionalFormatting sqref="BO39:BQ41">
    <cfRule type="expression" dxfId="1201" priority="1214">
      <formula>MONTH($D$22)=8</formula>
    </cfRule>
  </conditionalFormatting>
  <conditionalFormatting sqref="CE40:CF43">
    <cfRule type="expression" dxfId="1200" priority="1213">
      <formula>MONTH($D$22)=12</formula>
    </cfRule>
  </conditionalFormatting>
  <conditionalFormatting sqref="CG41:CN41">
    <cfRule type="expression" dxfId="1199" priority="1212">
      <formula>MONTH($D$14)=12</formula>
    </cfRule>
  </conditionalFormatting>
  <conditionalFormatting sqref="BC44 CK44">
    <cfRule type="containsText" dxfId="1198" priority="1210" operator="containsText" text="日">
      <formula>NOT(ISERROR(SEARCH("日",BC44)))</formula>
    </cfRule>
    <cfRule type="containsText" dxfId="1197" priority="1211" operator="containsText" text="土">
      <formula>NOT(ISERROR(SEARCH("土",BC44)))</formula>
    </cfRule>
  </conditionalFormatting>
  <conditionalFormatting sqref="BC39:BC40">
    <cfRule type="containsText" dxfId="1196" priority="1208" operator="containsText" text="日">
      <formula>NOT(ISERROR(SEARCH("日",BC39)))</formula>
    </cfRule>
    <cfRule type="containsText" dxfId="1195" priority="1209" operator="containsText" text="土">
      <formula>NOT(ISERROR(SEARCH("土",BC39)))</formula>
    </cfRule>
  </conditionalFormatting>
  <conditionalFormatting sqref="BD39:BE40">
    <cfRule type="containsText" dxfId="1194" priority="1206" operator="containsText" text="日">
      <formula>NOT(ISERROR(SEARCH("日",BD39)))</formula>
    </cfRule>
    <cfRule type="containsText" dxfId="1193" priority="1207" operator="containsText" text="土">
      <formula>NOT(ISERROR(SEARCH("土",BD39)))</formula>
    </cfRule>
  </conditionalFormatting>
  <conditionalFormatting sqref="BF48:CN48">
    <cfRule type="expression" dxfId="1192" priority="1205">
      <formula>OR(BF48="土",BF48="日")</formula>
    </cfRule>
  </conditionalFormatting>
  <conditionalFormatting sqref="BO47:BQ51">
    <cfRule type="expression" dxfId="1191" priority="1204">
      <formula>MONTH($D$22)=8</formula>
    </cfRule>
  </conditionalFormatting>
  <conditionalFormatting sqref="CE48:CF49">
    <cfRule type="expression" dxfId="1190" priority="1203">
      <formula>MONTH($D$22)=12</formula>
    </cfRule>
  </conditionalFormatting>
  <conditionalFormatting sqref="CG49:CN49">
    <cfRule type="expression" dxfId="1189" priority="1202">
      <formula>MONTH($D$14)=12</formula>
    </cfRule>
  </conditionalFormatting>
  <conditionalFormatting sqref="BC52">
    <cfRule type="containsText" dxfId="1188" priority="1200" operator="containsText" text="日">
      <formula>NOT(ISERROR(SEARCH("日",BC52)))</formula>
    </cfRule>
    <cfRule type="containsText" dxfId="1187" priority="1201" operator="containsText" text="土">
      <formula>NOT(ISERROR(SEARCH("土",BC52)))</formula>
    </cfRule>
  </conditionalFormatting>
  <conditionalFormatting sqref="BC47:BC48">
    <cfRule type="containsText" dxfId="1186" priority="1198" operator="containsText" text="日">
      <formula>NOT(ISERROR(SEARCH("日",BC47)))</formula>
    </cfRule>
    <cfRule type="containsText" dxfId="1185" priority="1199" operator="containsText" text="土">
      <formula>NOT(ISERROR(SEARCH("土",BC47)))</formula>
    </cfRule>
  </conditionalFormatting>
  <conditionalFormatting sqref="BD47:BE48">
    <cfRule type="containsText" dxfId="1184" priority="1196" operator="containsText" text="日">
      <formula>NOT(ISERROR(SEARCH("日",BD47)))</formula>
    </cfRule>
    <cfRule type="containsText" dxfId="1183" priority="1197" operator="containsText" text="土">
      <formula>NOT(ISERROR(SEARCH("土",BD47)))</formula>
    </cfRule>
  </conditionalFormatting>
  <conditionalFormatting sqref="BF56:CN56">
    <cfRule type="expression" dxfId="1182" priority="1195">
      <formula>OR(BF56="土",BF56="日")</formula>
    </cfRule>
  </conditionalFormatting>
  <conditionalFormatting sqref="BO55:BQ57">
    <cfRule type="expression" dxfId="1181" priority="1194">
      <formula>MONTH($D$22)=8</formula>
    </cfRule>
  </conditionalFormatting>
  <conditionalFormatting sqref="CE56:CF59">
    <cfRule type="expression" dxfId="1180" priority="1193">
      <formula>MONTH($D$22)=12</formula>
    </cfRule>
  </conditionalFormatting>
  <conditionalFormatting sqref="CG57:CN57">
    <cfRule type="expression" dxfId="1179" priority="1192">
      <formula>MONTH($D$14)=12</formula>
    </cfRule>
  </conditionalFormatting>
  <conditionalFormatting sqref="CL60">
    <cfRule type="containsText" dxfId="1178" priority="1190" operator="containsText" text="日">
      <formula>NOT(ISERROR(SEARCH("日",CL60)))</formula>
    </cfRule>
    <cfRule type="containsText" dxfId="1177" priority="1191" operator="containsText" text="土">
      <formula>NOT(ISERROR(SEARCH("土",CL60)))</formula>
    </cfRule>
  </conditionalFormatting>
  <conditionalFormatting sqref="BC55:BC56">
    <cfRule type="containsText" dxfId="1176" priority="1188" operator="containsText" text="日">
      <formula>NOT(ISERROR(SEARCH("日",BC55)))</formula>
    </cfRule>
    <cfRule type="containsText" dxfId="1175" priority="1189" operator="containsText" text="土">
      <formula>NOT(ISERROR(SEARCH("土",BC55)))</formula>
    </cfRule>
  </conditionalFormatting>
  <conditionalFormatting sqref="BD55:BE56">
    <cfRule type="containsText" dxfId="1174" priority="1186" operator="containsText" text="日">
      <formula>NOT(ISERROR(SEARCH("日",BD55)))</formula>
    </cfRule>
    <cfRule type="containsText" dxfId="1173" priority="1187" operator="containsText" text="土">
      <formula>NOT(ISERROR(SEARCH("土",BD55)))</formula>
    </cfRule>
  </conditionalFormatting>
  <conditionalFormatting sqref="BF64:CN64">
    <cfRule type="expression" dxfId="1172" priority="1185">
      <formula>OR(BF64="土",BF64="日")</formula>
    </cfRule>
  </conditionalFormatting>
  <conditionalFormatting sqref="BO63:BQ67">
    <cfRule type="expression" dxfId="1171" priority="1184">
      <formula>MONTH($D$22)=8</formula>
    </cfRule>
  </conditionalFormatting>
  <conditionalFormatting sqref="CE64:CF67">
    <cfRule type="expression" dxfId="1170" priority="1183">
      <formula>MONTH($D$22)=12</formula>
    </cfRule>
  </conditionalFormatting>
  <conditionalFormatting sqref="CG65:CN65">
    <cfRule type="expression" dxfId="1169" priority="1182">
      <formula>MONTH($D$14)=12</formula>
    </cfRule>
  </conditionalFormatting>
  <conditionalFormatting sqref="BC68 CJ68">
    <cfRule type="containsText" dxfId="1168" priority="1180" operator="containsText" text="日">
      <formula>NOT(ISERROR(SEARCH("日",BC68)))</formula>
    </cfRule>
    <cfRule type="containsText" dxfId="1167" priority="1181" operator="containsText" text="土">
      <formula>NOT(ISERROR(SEARCH("土",BC68)))</formula>
    </cfRule>
  </conditionalFormatting>
  <conditionalFormatting sqref="BC63:BC64">
    <cfRule type="containsText" dxfId="1166" priority="1178" operator="containsText" text="日">
      <formula>NOT(ISERROR(SEARCH("日",BC63)))</formula>
    </cfRule>
    <cfRule type="containsText" dxfId="1165" priority="1179" operator="containsText" text="土">
      <formula>NOT(ISERROR(SEARCH("土",BC63)))</formula>
    </cfRule>
  </conditionalFormatting>
  <conditionalFormatting sqref="BD63:BE64">
    <cfRule type="containsText" dxfId="1164" priority="1176" operator="containsText" text="日">
      <formula>NOT(ISERROR(SEARCH("日",BD63)))</formula>
    </cfRule>
    <cfRule type="containsText" dxfId="1163" priority="1177" operator="containsText" text="土">
      <formula>NOT(ISERROR(SEARCH("土",BD63)))</formula>
    </cfRule>
  </conditionalFormatting>
  <conditionalFormatting sqref="BF72:CN72">
    <cfRule type="expression" dxfId="1162" priority="1175">
      <formula>OR(BF72="土",BF72="日")</formula>
    </cfRule>
  </conditionalFormatting>
  <conditionalFormatting sqref="BO71:BQ73">
    <cfRule type="expression" dxfId="1161" priority="1174">
      <formula>MONTH($D$22)=8</formula>
    </cfRule>
  </conditionalFormatting>
  <conditionalFormatting sqref="CE72:CF73">
    <cfRule type="expression" dxfId="1160" priority="1173">
      <formula>MONTH($D$22)=12</formula>
    </cfRule>
  </conditionalFormatting>
  <conditionalFormatting sqref="CG73:CN75">
    <cfRule type="expression" dxfId="1159" priority="1172">
      <formula>MONTH($D$14)=12</formula>
    </cfRule>
  </conditionalFormatting>
  <conditionalFormatting sqref="BC76 CN76">
    <cfRule type="containsText" dxfId="1158" priority="1170" operator="containsText" text="日">
      <formula>NOT(ISERROR(SEARCH("日",BC76)))</formula>
    </cfRule>
    <cfRule type="containsText" dxfId="1157" priority="1171" operator="containsText" text="土">
      <formula>NOT(ISERROR(SEARCH("土",BC76)))</formula>
    </cfRule>
  </conditionalFormatting>
  <conditionalFormatting sqref="BC71:BC72">
    <cfRule type="containsText" dxfId="1156" priority="1168" operator="containsText" text="日">
      <formula>NOT(ISERROR(SEARCH("日",BC71)))</formula>
    </cfRule>
    <cfRule type="containsText" dxfId="1155" priority="1169" operator="containsText" text="土">
      <formula>NOT(ISERROR(SEARCH("土",BC71)))</formula>
    </cfRule>
  </conditionalFormatting>
  <conditionalFormatting sqref="BD71:BE72">
    <cfRule type="containsText" dxfId="1154" priority="1166" operator="containsText" text="日">
      <formula>NOT(ISERROR(SEARCH("日",BD71)))</formula>
    </cfRule>
    <cfRule type="containsText" dxfId="1153" priority="1167" operator="containsText" text="土">
      <formula>NOT(ISERROR(SEARCH("土",BD71)))</formula>
    </cfRule>
  </conditionalFormatting>
  <conditionalFormatting sqref="BF80:CN80">
    <cfRule type="expression" dxfId="1152" priority="1165">
      <formula>OR(BF80="土",BF80="日")</formula>
    </cfRule>
  </conditionalFormatting>
  <conditionalFormatting sqref="BO79:BQ81">
    <cfRule type="expression" dxfId="1151" priority="1164">
      <formula>MONTH($D$22)=8</formula>
    </cfRule>
  </conditionalFormatting>
  <conditionalFormatting sqref="CE80:CF81">
    <cfRule type="expression" dxfId="1150" priority="1163">
      <formula>MONTH($D$22)=12</formula>
    </cfRule>
  </conditionalFormatting>
  <conditionalFormatting sqref="CG81:CN81">
    <cfRule type="expression" dxfId="1149" priority="1162">
      <formula>MONTH($D$14)=12</formula>
    </cfRule>
  </conditionalFormatting>
  <conditionalFormatting sqref="CL84">
    <cfRule type="containsText" dxfId="1148" priority="1160" operator="containsText" text="日">
      <formula>NOT(ISERROR(SEARCH("日",CL84)))</formula>
    </cfRule>
    <cfRule type="containsText" dxfId="1147" priority="1161" operator="containsText" text="土">
      <formula>NOT(ISERROR(SEARCH("土",CL84)))</formula>
    </cfRule>
  </conditionalFormatting>
  <conditionalFormatting sqref="BC79:BC80">
    <cfRule type="containsText" dxfId="1146" priority="1158" operator="containsText" text="日">
      <formula>NOT(ISERROR(SEARCH("日",BC79)))</formula>
    </cfRule>
    <cfRule type="containsText" dxfId="1145" priority="1159" operator="containsText" text="土">
      <formula>NOT(ISERROR(SEARCH("土",BC79)))</formula>
    </cfRule>
  </conditionalFormatting>
  <conditionalFormatting sqref="BD79:BE80">
    <cfRule type="containsText" dxfId="1144" priority="1156" operator="containsText" text="日">
      <formula>NOT(ISERROR(SEARCH("日",BD79)))</formula>
    </cfRule>
    <cfRule type="containsText" dxfId="1143" priority="1157" operator="containsText" text="土">
      <formula>NOT(ISERROR(SEARCH("土",BD79)))</formula>
    </cfRule>
  </conditionalFormatting>
  <conditionalFormatting sqref="BF88:CN88">
    <cfRule type="expression" dxfId="1142" priority="1155">
      <formula>OR(BF88="土",BF88="日")</formula>
    </cfRule>
  </conditionalFormatting>
  <conditionalFormatting sqref="BO87:BQ91">
    <cfRule type="expression" dxfId="1141" priority="1154">
      <formula>MONTH($D$22)=8</formula>
    </cfRule>
  </conditionalFormatting>
  <conditionalFormatting sqref="CE88:CF91">
    <cfRule type="expression" dxfId="1140" priority="1153">
      <formula>MONTH($D$22)=12</formula>
    </cfRule>
  </conditionalFormatting>
  <conditionalFormatting sqref="CG89:CN89">
    <cfRule type="expression" dxfId="1139" priority="1152">
      <formula>MONTH($D$14)=12</formula>
    </cfRule>
  </conditionalFormatting>
  <conditionalFormatting sqref="BC92 CJ92">
    <cfRule type="containsText" dxfId="1138" priority="1150" operator="containsText" text="日">
      <formula>NOT(ISERROR(SEARCH("日",BC92)))</formula>
    </cfRule>
    <cfRule type="containsText" dxfId="1137" priority="1151" operator="containsText" text="土">
      <formula>NOT(ISERROR(SEARCH("土",BC92)))</formula>
    </cfRule>
  </conditionalFormatting>
  <conditionalFormatting sqref="BC87:BC88">
    <cfRule type="containsText" dxfId="1136" priority="1148" operator="containsText" text="日">
      <formula>NOT(ISERROR(SEARCH("日",BC87)))</formula>
    </cfRule>
    <cfRule type="containsText" dxfId="1135" priority="1149" operator="containsText" text="土">
      <formula>NOT(ISERROR(SEARCH("土",BC87)))</formula>
    </cfRule>
  </conditionalFormatting>
  <conditionalFormatting sqref="BD87:BE88">
    <cfRule type="containsText" dxfId="1134" priority="1146" operator="containsText" text="日">
      <formula>NOT(ISERROR(SEARCH("日",BD87)))</formula>
    </cfRule>
    <cfRule type="containsText" dxfId="1133" priority="1147" operator="containsText" text="土">
      <formula>NOT(ISERROR(SEARCH("土",BD87)))</formula>
    </cfRule>
  </conditionalFormatting>
  <conditionalFormatting sqref="BF96:CN96">
    <cfRule type="expression" dxfId="1132" priority="1145">
      <formula>OR(BF96="土",BF96="日")</formula>
    </cfRule>
  </conditionalFormatting>
  <conditionalFormatting sqref="BO95:BQ97">
    <cfRule type="expression" dxfId="1131" priority="1144">
      <formula>MONTH($D$22)=8</formula>
    </cfRule>
  </conditionalFormatting>
  <conditionalFormatting sqref="CE96:CF97">
    <cfRule type="expression" dxfId="1130" priority="1143">
      <formula>MONTH($D$22)=12</formula>
    </cfRule>
  </conditionalFormatting>
  <conditionalFormatting sqref="CG97:CN97">
    <cfRule type="expression" dxfId="1129" priority="1142">
      <formula>MONTH($D$14)=12</formula>
    </cfRule>
  </conditionalFormatting>
  <conditionalFormatting sqref="BC100 CN100">
    <cfRule type="containsText" dxfId="1128" priority="1140" operator="containsText" text="日">
      <formula>NOT(ISERROR(SEARCH("日",BC100)))</formula>
    </cfRule>
    <cfRule type="containsText" dxfId="1127" priority="1141" operator="containsText" text="土">
      <formula>NOT(ISERROR(SEARCH("土",BC100)))</formula>
    </cfRule>
  </conditionalFormatting>
  <conditionalFormatting sqref="BC95:BC96">
    <cfRule type="containsText" dxfId="1126" priority="1138" operator="containsText" text="日">
      <formula>NOT(ISERROR(SEARCH("日",BC95)))</formula>
    </cfRule>
    <cfRule type="containsText" dxfId="1125" priority="1139" operator="containsText" text="土">
      <formula>NOT(ISERROR(SEARCH("土",BC95)))</formula>
    </cfRule>
  </conditionalFormatting>
  <conditionalFormatting sqref="BD95:BE96">
    <cfRule type="containsText" dxfId="1124" priority="1136" operator="containsText" text="日">
      <formula>NOT(ISERROR(SEARCH("日",BD95)))</formula>
    </cfRule>
    <cfRule type="containsText" dxfId="1123" priority="1137" operator="containsText" text="土">
      <formula>NOT(ISERROR(SEARCH("土",BD95)))</formula>
    </cfRule>
  </conditionalFormatting>
  <conditionalFormatting sqref="BF104:CN104">
    <cfRule type="expression" dxfId="1122" priority="1135">
      <formula>OR(BF104="土",BF104="日")</formula>
    </cfRule>
  </conditionalFormatting>
  <conditionalFormatting sqref="BO103:BQ104">
    <cfRule type="expression" dxfId="1121" priority="1134">
      <formula>MONTH($D$22)=8</formula>
    </cfRule>
  </conditionalFormatting>
  <conditionalFormatting sqref="CE104:CF105">
    <cfRule type="expression" dxfId="1120" priority="1133">
      <formula>MONTH($D$22)=12</formula>
    </cfRule>
  </conditionalFormatting>
  <conditionalFormatting sqref="CG105:CN105">
    <cfRule type="expression" dxfId="1119" priority="1132">
      <formula>MONTH($D$14)=12</formula>
    </cfRule>
  </conditionalFormatting>
  <conditionalFormatting sqref="BC108 CN108">
    <cfRule type="containsText" dxfId="1118" priority="1130" operator="containsText" text="日">
      <formula>NOT(ISERROR(SEARCH("日",BC108)))</formula>
    </cfRule>
    <cfRule type="containsText" dxfId="1117" priority="1131" operator="containsText" text="土">
      <formula>NOT(ISERROR(SEARCH("土",BC108)))</formula>
    </cfRule>
  </conditionalFormatting>
  <conditionalFormatting sqref="BC103:BC104">
    <cfRule type="containsText" dxfId="1116" priority="1128" operator="containsText" text="日">
      <formula>NOT(ISERROR(SEARCH("日",BC103)))</formula>
    </cfRule>
    <cfRule type="containsText" dxfId="1115" priority="1129" operator="containsText" text="土">
      <formula>NOT(ISERROR(SEARCH("土",BC103)))</formula>
    </cfRule>
  </conditionalFormatting>
  <conditionalFormatting sqref="BD103:BE104">
    <cfRule type="containsText" dxfId="1114" priority="1126" operator="containsText" text="日">
      <formula>NOT(ISERROR(SEARCH("日",BD103)))</formula>
    </cfRule>
    <cfRule type="containsText" dxfId="1113" priority="1127" operator="containsText" text="土">
      <formula>NOT(ISERROR(SEARCH("土",BD103)))</formula>
    </cfRule>
  </conditionalFormatting>
  <conditionalFormatting sqref="BF112:CN112">
    <cfRule type="expression" dxfId="1112" priority="1125">
      <formula>OR(BF112="土",BF112="日")</formula>
    </cfRule>
  </conditionalFormatting>
  <conditionalFormatting sqref="BO111:BQ115">
    <cfRule type="expression" dxfId="1111" priority="1124">
      <formula>MONTH($D$22)=8</formula>
    </cfRule>
  </conditionalFormatting>
  <conditionalFormatting sqref="CE112:CF115">
    <cfRule type="expression" dxfId="1110" priority="1123">
      <formula>MONTH($D$22)=12</formula>
    </cfRule>
  </conditionalFormatting>
  <conditionalFormatting sqref="CG113:CN115">
    <cfRule type="expression" dxfId="1109" priority="1122">
      <formula>MONTH($D$14)=12</formula>
    </cfRule>
  </conditionalFormatting>
  <conditionalFormatting sqref="BC116 CK116">
    <cfRule type="containsText" dxfId="1108" priority="1120" operator="containsText" text="日">
      <formula>NOT(ISERROR(SEARCH("日",BC116)))</formula>
    </cfRule>
    <cfRule type="containsText" dxfId="1107" priority="1121" operator="containsText" text="土">
      <formula>NOT(ISERROR(SEARCH("土",BC116)))</formula>
    </cfRule>
  </conditionalFormatting>
  <conditionalFormatting sqref="BC111:BC112">
    <cfRule type="containsText" dxfId="1106" priority="1118" operator="containsText" text="日">
      <formula>NOT(ISERROR(SEARCH("日",BC111)))</formula>
    </cfRule>
    <cfRule type="containsText" dxfId="1105" priority="1119" operator="containsText" text="土">
      <formula>NOT(ISERROR(SEARCH("土",BC111)))</formula>
    </cfRule>
  </conditionalFormatting>
  <conditionalFormatting sqref="BD111:BE112">
    <cfRule type="containsText" dxfId="1104" priority="1116" operator="containsText" text="日">
      <formula>NOT(ISERROR(SEARCH("日",BD111)))</formula>
    </cfRule>
    <cfRule type="containsText" dxfId="1103" priority="1117" operator="containsText" text="土">
      <formula>NOT(ISERROR(SEARCH("土",BD111)))</formula>
    </cfRule>
  </conditionalFormatting>
  <conditionalFormatting sqref="BF120:CN120">
    <cfRule type="expression" dxfId="1102" priority="1115">
      <formula>OR(BF120="土",BF120="日")</formula>
    </cfRule>
  </conditionalFormatting>
  <conditionalFormatting sqref="BO119:BQ123">
    <cfRule type="expression" dxfId="1101" priority="1114">
      <formula>MONTH($D$22)=8</formula>
    </cfRule>
  </conditionalFormatting>
  <conditionalFormatting sqref="CE120:CF123">
    <cfRule type="expression" dxfId="1100" priority="1113">
      <formula>MONTH($D$22)=12</formula>
    </cfRule>
  </conditionalFormatting>
  <conditionalFormatting sqref="CG121:CN123">
    <cfRule type="expression" dxfId="1099" priority="1112">
      <formula>MONTH($D$14)=12</formula>
    </cfRule>
  </conditionalFormatting>
  <conditionalFormatting sqref="BC124 CI124">
    <cfRule type="containsText" dxfId="1098" priority="1110" operator="containsText" text="日">
      <formula>NOT(ISERROR(SEARCH("日",BC124)))</formula>
    </cfRule>
    <cfRule type="containsText" dxfId="1097" priority="1111" operator="containsText" text="土">
      <formula>NOT(ISERROR(SEARCH("土",BC124)))</formula>
    </cfRule>
  </conditionalFormatting>
  <conditionalFormatting sqref="BC119:BC120">
    <cfRule type="containsText" dxfId="1096" priority="1108" operator="containsText" text="日">
      <formula>NOT(ISERROR(SEARCH("日",BC119)))</formula>
    </cfRule>
    <cfRule type="containsText" dxfId="1095" priority="1109" operator="containsText" text="土">
      <formula>NOT(ISERROR(SEARCH("土",BC119)))</formula>
    </cfRule>
  </conditionalFormatting>
  <conditionalFormatting sqref="BD119:BE120">
    <cfRule type="containsText" dxfId="1094" priority="1106" operator="containsText" text="日">
      <formula>NOT(ISERROR(SEARCH("日",BD119)))</formula>
    </cfRule>
    <cfRule type="containsText" dxfId="1093" priority="1107" operator="containsText" text="土">
      <formula>NOT(ISERROR(SEARCH("土",BD119)))</formula>
    </cfRule>
  </conditionalFormatting>
  <conditionalFormatting sqref="BF128:CN128">
    <cfRule type="expression" dxfId="1092" priority="1105">
      <formula>OR(BF128="土",BF128="日")</formula>
    </cfRule>
  </conditionalFormatting>
  <conditionalFormatting sqref="BO127:BQ131">
    <cfRule type="expression" dxfId="1091" priority="1104">
      <formula>MONTH($D$22)=8</formula>
    </cfRule>
  </conditionalFormatting>
  <conditionalFormatting sqref="CE128:CF131">
    <cfRule type="expression" dxfId="1090" priority="1103">
      <formula>MONTH($D$22)=12</formula>
    </cfRule>
  </conditionalFormatting>
  <conditionalFormatting sqref="CG129:CN131">
    <cfRule type="expression" dxfId="1089" priority="1102">
      <formula>MONTH($D$14)=12</formula>
    </cfRule>
  </conditionalFormatting>
  <conditionalFormatting sqref="BC132 CM132">
    <cfRule type="containsText" dxfId="1088" priority="1100" operator="containsText" text="日">
      <formula>NOT(ISERROR(SEARCH("日",BC132)))</formula>
    </cfRule>
    <cfRule type="containsText" dxfId="1087" priority="1101" operator="containsText" text="土">
      <formula>NOT(ISERROR(SEARCH("土",BC132)))</formula>
    </cfRule>
  </conditionalFormatting>
  <conditionalFormatting sqref="BC127:BC128">
    <cfRule type="containsText" dxfId="1086" priority="1098" operator="containsText" text="日">
      <formula>NOT(ISERROR(SEARCH("日",BC127)))</formula>
    </cfRule>
    <cfRule type="containsText" dxfId="1085" priority="1099" operator="containsText" text="土">
      <formula>NOT(ISERROR(SEARCH("土",BC127)))</formula>
    </cfRule>
  </conditionalFormatting>
  <conditionalFormatting sqref="BD127:BE128">
    <cfRule type="containsText" dxfId="1084" priority="1096" operator="containsText" text="日">
      <formula>NOT(ISERROR(SEARCH("日",BD127)))</formula>
    </cfRule>
    <cfRule type="containsText" dxfId="1083" priority="1097" operator="containsText" text="土">
      <formula>NOT(ISERROR(SEARCH("土",BD127)))</formula>
    </cfRule>
  </conditionalFormatting>
  <conditionalFormatting sqref="BF136:CN136">
    <cfRule type="expression" dxfId="1082" priority="1095">
      <formula>OR(BF136="土",BF136="日")</formula>
    </cfRule>
  </conditionalFormatting>
  <conditionalFormatting sqref="BO135:BQ139">
    <cfRule type="expression" dxfId="1081" priority="1094">
      <formula>MONTH($D$22)=8</formula>
    </cfRule>
  </conditionalFormatting>
  <conditionalFormatting sqref="CE136:CF139">
    <cfRule type="expression" dxfId="1080" priority="1093">
      <formula>MONTH($D$22)=12</formula>
    </cfRule>
  </conditionalFormatting>
  <conditionalFormatting sqref="CG137:CN139">
    <cfRule type="expression" dxfId="1079" priority="1092">
      <formula>MONTH($D$14)=12</formula>
    </cfRule>
  </conditionalFormatting>
  <conditionalFormatting sqref="BC140 CK140">
    <cfRule type="containsText" dxfId="1078" priority="1090" operator="containsText" text="日">
      <formula>NOT(ISERROR(SEARCH("日",BC140)))</formula>
    </cfRule>
    <cfRule type="containsText" dxfId="1077" priority="1091" operator="containsText" text="土">
      <formula>NOT(ISERROR(SEARCH("土",BC140)))</formula>
    </cfRule>
  </conditionalFormatting>
  <conditionalFormatting sqref="BC135:BC136">
    <cfRule type="containsText" dxfId="1076" priority="1088" operator="containsText" text="日">
      <formula>NOT(ISERROR(SEARCH("日",BC135)))</formula>
    </cfRule>
    <cfRule type="containsText" dxfId="1075" priority="1089" operator="containsText" text="土">
      <formula>NOT(ISERROR(SEARCH("土",BC135)))</formula>
    </cfRule>
  </conditionalFormatting>
  <conditionalFormatting sqref="BD135:BE136">
    <cfRule type="containsText" dxfId="1074" priority="1086" operator="containsText" text="日">
      <formula>NOT(ISERROR(SEARCH("日",BD135)))</formula>
    </cfRule>
    <cfRule type="containsText" dxfId="1073" priority="1087" operator="containsText" text="土">
      <formula>NOT(ISERROR(SEARCH("土",BD135)))</formula>
    </cfRule>
  </conditionalFormatting>
  <conditionalFormatting sqref="BF144:CN144">
    <cfRule type="expression" dxfId="1072" priority="1085">
      <formula>OR(BF144="土",BF144="日")</formula>
    </cfRule>
  </conditionalFormatting>
  <conditionalFormatting sqref="BO143:BQ147">
    <cfRule type="expression" dxfId="1071" priority="1084">
      <formula>MONTH($D$22)=8</formula>
    </cfRule>
  </conditionalFormatting>
  <conditionalFormatting sqref="CE144:CF147">
    <cfRule type="expression" dxfId="1070" priority="1083">
      <formula>MONTH($D$22)=12</formula>
    </cfRule>
  </conditionalFormatting>
  <conditionalFormatting sqref="CG145:CN147">
    <cfRule type="expression" dxfId="1069" priority="1082">
      <formula>MONTH($D$14)=12</formula>
    </cfRule>
  </conditionalFormatting>
  <conditionalFormatting sqref="BC148">
    <cfRule type="containsText" dxfId="1068" priority="1080" operator="containsText" text="日">
      <formula>NOT(ISERROR(SEARCH("日",BC148)))</formula>
    </cfRule>
    <cfRule type="containsText" dxfId="1067" priority="1081" operator="containsText" text="土">
      <formula>NOT(ISERROR(SEARCH("土",BC148)))</formula>
    </cfRule>
  </conditionalFormatting>
  <conditionalFormatting sqref="BC143:BC144">
    <cfRule type="containsText" dxfId="1066" priority="1078" operator="containsText" text="日">
      <formula>NOT(ISERROR(SEARCH("日",BC143)))</formula>
    </cfRule>
    <cfRule type="containsText" dxfId="1065" priority="1079" operator="containsText" text="土">
      <formula>NOT(ISERROR(SEARCH("土",BC143)))</formula>
    </cfRule>
  </conditionalFormatting>
  <conditionalFormatting sqref="BD143:BE144">
    <cfRule type="containsText" dxfId="1064" priority="1076" operator="containsText" text="日">
      <formula>NOT(ISERROR(SEARCH("日",BD143)))</formula>
    </cfRule>
    <cfRule type="containsText" dxfId="1063" priority="1077" operator="containsText" text="土">
      <formula>NOT(ISERROR(SEARCH("土",BD143)))</formula>
    </cfRule>
  </conditionalFormatting>
  <conditionalFormatting sqref="BF152:CN152">
    <cfRule type="expression" dxfId="1062" priority="1075">
      <formula>OR(BF152="土",BF152="日")</formula>
    </cfRule>
  </conditionalFormatting>
  <conditionalFormatting sqref="BO151:BQ155">
    <cfRule type="expression" dxfId="1061" priority="1074">
      <formula>MONTH($D$22)=8</formula>
    </cfRule>
  </conditionalFormatting>
  <conditionalFormatting sqref="CE152:CF155">
    <cfRule type="expression" dxfId="1060" priority="1073">
      <formula>MONTH($D$22)=12</formula>
    </cfRule>
  </conditionalFormatting>
  <conditionalFormatting sqref="CG153:CN155">
    <cfRule type="expression" dxfId="1059" priority="1072">
      <formula>MONTH($D$14)=12</formula>
    </cfRule>
  </conditionalFormatting>
  <conditionalFormatting sqref="CL156">
    <cfRule type="containsText" dxfId="1058" priority="1070" operator="containsText" text="日">
      <formula>NOT(ISERROR(SEARCH("日",CL156)))</formula>
    </cfRule>
    <cfRule type="containsText" dxfId="1057" priority="1071" operator="containsText" text="土">
      <formula>NOT(ISERROR(SEARCH("土",CL156)))</formula>
    </cfRule>
  </conditionalFormatting>
  <conditionalFormatting sqref="BC151:BC152">
    <cfRule type="containsText" dxfId="1056" priority="1068" operator="containsText" text="日">
      <formula>NOT(ISERROR(SEARCH("日",BC151)))</formula>
    </cfRule>
    <cfRule type="containsText" dxfId="1055" priority="1069" operator="containsText" text="土">
      <formula>NOT(ISERROR(SEARCH("土",BC151)))</formula>
    </cfRule>
  </conditionalFormatting>
  <conditionalFormatting sqref="BD151:BE152">
    <cfRule type="containsText" dxfId="1054" priority="1066" operator="containsText" text="日">
      <formula>NOT(ISERROR(SEARCH("日",BD151)))</formula>
    </cfRule>
    <cfRule type="containsText" dxfId="1053" priority="1067" operator="containsText" text="土">
      <formula>NOT(ISERROR(SEARCH("土",BD151)))</formula>
    </cfRule>
  </conditionalFormatting>
  <conditionalFormatting sqref="BF160:CN160">
    <cfRule type="expression" dxfId="1052" priority="1065">
      <formula>OR(BF160="土",BF160="日")</formula>
    </cfRule>
  </conditionalFormatting>
  <conditionalFormatting sqref="BO159:BQ163">
    <cfRule type="expression" dxfId="1051" priority="1064">
      <formula>MONTH($D$22)=8</formula>
    </cfRule>
  </conditionalFormatting>
  <conditionalFormatting sqref="CE160:CF163">
    <cfRule type="expression" dxfId="1050" priority="1063">
      <formula>MONTH($D$22)=12</formula>
    </cfRule>
  </conditionalFormatting>
  <conditionalFormatting sqref="CG161:CN163">
    <cfRule type="expression" dxfId="1049" priority="1062">
      <formula>MONTH($D$14)=12</formula>
    </cfRule>
  </conditionalFormatting>
  <conditionalFormatting sqref="BC164 CJ164">
    <cfRule type="containsText" dxfId="1048" priority="1060" operator="containsText" text="日">
      <formula>NOT(ISERROR(SEARCH("日",BC164)))</formula>
    </cfRule>
    <cfRule type="containsText" dxfId="1047" priority="1061" operator="containsText" text="土">
      <formula>NOT(ISERROR(SEARCH("土",BC164)))</formula>
    </cfRule>
  </conditionalFormatting>
  <conditionalFormatting sqref="BC159:BC160">
    <cfRule type="containsText" dxfId="1046" priority="1058" operator="containsText" text="日">
      <formula>NOT(ISERROR(SEARCH("日",BC159)))</formula>
    </cfRule>
    <cfRule type="containsText" dxfId="1045" priority="1059" operator="containsText" text="土">
      <formula>NOT(ISERROR(SEARCH("土",BC159)))</formula>
    </cfRule>
  </conditionalFormatting>
  <conditionalFormatting sqref="BD159:BE160">
    <cfRule type="containsText" dxfId="1044" priority="1056" operator="containsText" text="日">
      <formula>NOT(ISERROR(SEARCH("日",BD159)))</formula>
    </cfRule>
    <cfRule type="containsText" dxfId="1043" priority="1057" operator="containsText" text="土">
      <formula>NOT(ISERROR(SEARCH("土",BD159)))</formula>
    </cfRule>
  </conditionalFormatting>
  <conditionalFormatting sqref="BF168:CN168">
    <cfRule type="expression" dxfId="1042" priority="1055">
      <formula>OR(BF168="土",BF168="日")</formula>
    </cfRule>
  </conditionalFormatting>
  <conditionalFormatting sqref="BO167:BQ171">
    <cfRule type="expression" dxfId="1041" priority="1054">
      <formula>MONTH($D$22)=8</formula>
    </cfRule>
  </conditionalFormatting>
  <conditionalFormatting sqref="CE168:CF171">
    <cfRule type="expression" dxfId="1040" priority="1053">
      <formula>MONTH($D$22)=12</formula>
    </cfRule>
  </conditionalFormatting>
  <conditionalFormatting sqref="CG169:CN171">
    <cfRule type="expression" dxfId="1039" priority="1052">
      <formula>MONTH($D$14)=12</formula>
    </cfRule>
  </conditionalFormatting>
  <conditionalFormatting sqref="BC172 CN172">
    <cfRule type="containsText" dxfId="1038" priority="1050" operator="containsText" text="日">
      <formula>NOT(ISERROR(SEARCH("日",BC172)))</formula>
    </cfRule>
    <cfRule type="containsText" dxfId="1037" priority="1051" operator="containsText" text="土">
      <formula>NOT(ISERROR(SEARCH("土",BC172)))</formula>
    </cfRule>
  </conditionalFormatting>
  <conditionalFormatting sqref="BC167:BC168">
    <cfRule type="containsText" dxfId="1036" priority="1048" operator="containsText" text="日">
      <formula>NOT(ISERROR(SEARCH("日",BC167)))</formula>
    </cfRule>
    <cfRule type="containsText" dxfId="1035" priority="1049" operator="containsText" text="土">
      <formula>NOT(ISERROR(SEARCH("土",BC167)))</formula>
    </cfRule>
  </conditionalFormatting>
  <conditionalFormatting sqref="BD167:BE168">
    <cfRule type="containsText" dxfId="1034" priority="1046" operator="containsText" text="日">
      <formula>NOT(ISERROR(SEARCH("日",BD167)))</formula>
    </cfRule>
    <cfRule type="containsText" dxfId="1033" priority="1047" operator="containsText" text="土">
      <formula>NOT(ISERROR(SEARCH("土",BD167)))</formula>
    </cfRule>
  </conditionalFormatting>
  <conditionalFormatting sqref="BF176:CN176">
    <cfRule type="expression" dxfId="1032" priority="1045">
      <formula>OR(BF176="土",BF176="日")</formula>
    </cfRule>
  </conditionalFormatting>
  <conditionalFormatting sqref="BO175:BQ179">
    <cfRule type="expression" dxfId="1031" priority="1044">
      <formula>MONTH($D$22)=8</formula>
    </cfRule>
  </conditionalFormatting>
  <conditionalFormatting sqref="CE176:CF179">
    <cfRule type="expression" dxfId="1030" priority="1043">
      <formula>MONTH($D$22)=12</formula>
    </cfRule>
  </conditionalFormatting>
  <conditionalFormatting sqref="CG177:CN179">
    <cfRule type="expression" dxfId="1029" priority="1042">
      <formula>MONTH($D$14)=12</formula>
    </cfRule>
  </conditionalFormatting>
  <conditionalFormatting sqref="CL180">
    <cfRule type="containsText" dxfId="1028" priority="1040" operator="containsText" text="日">
      <formula>NOT(ISERROR(SEARCH("日",CL180)))</formula>
    </cfRule>
    <cfRule type="containsText" dxfId="1027" priority="1041" operator="containsText" text="土">
      <formula>NOT(ISERROR(SEARCH("土",CL180)))</formula>
    </cfRule>
  </conditionalFormatting>
  <conditionalFormatting sqref="BC175:BC176">
    <cfRule type="containsText" dxfId="1026" priority="1038" operator="containsText" text="日">
      <formula>NOT(ISERROR(SEARCH("日",BC175)))</formula>
    </cfRule>
    <cfRule type="containsText" dxfId="1025" priority="1039" operator="containsText" text="土">
      <formula>NOT(ISERROR(SEARCH("土",BC175)))</formula>
    </cfRule>
  </conditionalFormatting>
  <conditionalFormatting sqref="BD175:BE176">
    <cfRule type="containsText" dxfId="1024" priority="1036" operator="containsText" text="日">
      <formula>NOT(ISERROR(SEARCH("日",BD175)))</formula>
    </cfRule>
    <cfRule type="containsText" dxfId="1023" priority="1037" operator="containsText" text="土">
      <formula>NOT(ISERROR(SEARCH("土",BD175)))</formula>
    </cfRule>
  </conditionalFormatting>
  <conditionalFormatting sqref="BF184:CN184">
    <cfRule type="expression" dxfId="1022" priority="1035">
      <formula>OR(BF184="土",BF184="日")</formula>
    </cfRule>
  </conditionalFormatting>
  <conditionalFormatting sqref="BO183:BQ187">
    <cfRule type="expression" dxfId="1021" priority="1034">
      <formula>MONTH($D$22)=8</formula>
    </cfRule>
  </conditionalFormatting>
  <conditionalFormatting sqref="CE184:CF187">
    <cfRule type="expression" dxfId="1020" priority="1033">
      <formula>MONTH($D$22)=12</formula>
    </cfRule>
  </conditionalFormatting>
  <conditionalFormatting sqref="CG185:CN187">
    <cfRule type="expression" dxfId="1019" priority="1032">
      <formula>MONTH($D$14)=12</formula>
    </cfRule>
  </conditionalFormatting>
  <conditionalFormatting sqref="BC188 CJ188">
    <cfRule type="containsText" dxfId="1018" priority="1030" operator="containsText" text="日">
      <formula>NOT(ISERROR(SEARCH("日",BC188)))</formula>
    </cfRule>
    <cfRule type="containsText" dxfId="1017" priority="1031" operator="containsText" text="土">
      <formula>NOT(ISERROR(SEARCH("土",BC188)))</formula>
    </cfRule>
  </conditionalFormatting>
  <conditionalFormatting sqref="BD183:BE184">
    <cfRule type="containsText" dxfId="1016" priority="1026" operator="containsText" text="日">
      <formula>NOT(ISERROR(SEARCH("日",BD183)))</formula>
    </cfRule>
    <cfRule type="containsText" dxfId="1015" priority="1027" operator="containsText" text="土">
      <formula>NOT(ISERROR(SEARCH("土",BD183)))</formula>
    </cfRule>
  </conditionalFormatting>
  <conditionalFormatting sqref="BF192:CN192">
    <cfRule type="expression" dxfId="1014" priority="1025">
      <formula>OR(BF192="土",BF192="日")</formula>
    </cfRule>
  </conditionalFormatting>
  <conditionalFormatting sqref="BO191:BQ195">
    <cfRule type="expression" dxfId="1013" priority="1024">
      <formula>MONTH($D$22)=8</formula>
    </cfRule>
  </conditionalFormatting>
  <conditionalFormatting sqref="CE192:CF195">
    <cfRule type="expression" dxfId="1012" priority="1023">
      <formula>MONTH($D$22)=12</formula>
    </cfRule>
  </conditionalFormatting>
  <conditionalFormatting sqref="CG193:CN195">
    <cfRule type="expression" dxfId="1011" priority="1022">
      <formula>MONTH($D$14)=12</formula>
    </cfRule>
  </conditionalFormatting>
  <conditionalFormatting sqref="BC196 CN196">
    <cfRule type="containsText" dxfId="1010" priority="1020" operator="containsText" text="日">
      <formula>NOT(ISERROR(SEARCH("日",BC196)))</formula>
    </cfRule>
    <cfRule type="containsText" dxfId="1009" priority="1021" operator="containsText" text="土">
      <formula>NOT(ISERROR(SEARCH("土",BC196)))</formula>
    </cfRule>
  </conditionalFormatting>
  <conditionalFormatting sqref="BF200:CN200">
    <cfRule type="expression" dxfId="1008" priority="1015">
      <formula>OR(BF200="土",BF200="日")</formula>
    </cfRule>
  </conditionalFormatting>
  <conditionalFormatting sqref="BO199:BQ203">
    <cfRule type="expression" dxfId="1007" priority="1014">
      <formula>MONTH($D$22)=8</formula>
    </cfRule>
  </conditionalFormatting>
  <conditionalFormatting sqref="CE200:CF202">
    <cfRule type="expression" dxfId="1006" priority="1013">
      <formula>MONTH($D$22)=12</formula>
    </cfRule>
  </conditionalFormatting>
  <conditionalFormatting sqref="CG201:CN202">
    <cfRule type="expression" dxfId="1005" priority="1012">
      <formula>MONTH($D$14)=12</formula>
    </cfRule>
  </conditionalFormatting>
  <conditionalFormatting sqref="BC204 CN204">
    <cfRule type="containsText" dxfId="1004" priority="1010" operator="containsText" text="日">
      <formula>NOT(ISERROR(SEARCH("日",BC204)))</formula>
    </cfRule>
    <cfRule type="containsText" dxfId="1003" priority="1011" operator="containsText" text="土">
      <formula>NOT(ISERROR(SEARCH("土",BC204)))</formula>
    </cfRule>
  </conditionalFormatting>
  <conditionalFormatting sqref="BC199:BC200">
    <cfRule type="containsText" dxfId="1002" priority="1008" operator="containsText" text="日">
      <formula>NOT(ISERROR(SEARCH("日",BC199)))</formula>
    </cfRule>
    <cfRule type="containsText" dxfId="1001" priority="1009" operator="containsText" text="土">
      <formula>NOT(ISERROR(SEARCH("土",BC199)))</formula>
    </cfRule>
  </conditionalFormatting>
  <conditionalFormatting sqref="BC16:BE17">
    <cfRule type="containsText" dxfId="1000" priority="1004" operator="containsText" text="日">
      <formula>NOT(ISERROR(SEARCH("日",BC16)))</formula>
    </cfRule>
    <cfRule type="containsText" dxfId="999" priority="1005" operator="containsText" text="土">
      <formula>NOT(ISERROR(SEARCH("土",BC16)))</formula>
    </cfRule>
  </conditionalFormatting>
  <conditionalFormatting sqref="BC18">
    <cfRule type="containsText" dxfId="998" priority="1002" operator="containsText" text="日">
      <formula>NOT(ISERROR(SEARCH("日",BC18)))</formula>
    </cfRule>
    <cfRule type="containsText" dxfId="997" priority="1003" operator="containsText" text="土">
      <formula>NOT(ISERROR(SEARCH("土",BC18)))</formula>
    </cfRule>
  </conditionalFormatting>
  <conditionalFormatting sqref="BE204 BL204 BS204 BZ204 CG204">
    <cfRule type="containsText" dxfId="996" priority="934" operator="containsText" text="日">
      <formula>NOT(ISERROR(SEARCH("日",BE204)))</formula>
    </cfRule>
    <cfRule type="containsText" dxfId="995" priority="935" operator="containsText" text="土">
      <formula>NOT(ISERROR(SEARCH("土",BE204)))</formula>
    </cfRule>
  </conditionalFormatting>
  <conditionalFormatting sqref="BI20">
    <cfRule type="containsText" dxfId="994" priority="1000" operator="containsText" text="日">
      <formula>NOT(ISERROR(SEARCH("日",BI20)))</formula>
    </cfRule>
    <cfRule type="containsText" dxfId="993" priority="1001" operator="containsText" text="土">
      <formula>NOT(ISERROR(SEARCH("土",BI20)))</formula>
    </cfRule>
  </conditionalFormatting>
  <conditionalFormatting sqref="BP20">
    <cfRule type="containsText" dxfId="992" priority="998" operator="containsText" text="日">
      <formula>NOT(ISERROR(SEARCH("日",BP20)))</formula>
    </cfRule>
    <cfRule type="containsText" dxfId="991" priority="999" operator="containsText" text="土">
      <formula>NOT(ISERROR(SEARCH("土",BP20)))</formula>
    </cfRule>
  </conditionalFormatting>
  <conditionalFormatting sqref="BW20">
    <cfRule type="containsText" dxfId="990" priority="996" operator="containsText" text="日">
      <formula>NOT(ISERROR(SEARCH("日",BW20)))</formula>
    </cfRule>
    <cfRule type="containsText" dxfId="989" priority="997" operator="containsText" text="土">
      <formula>NOT(ISERROR(SEARCH("土",BW20)))</formula>
    </cfRule>
  </conditionalFormatting>
  <conditionalFormatting sqref="CD20">
    <cfRule type="containsText" dxfId="988" priority="994" operator="containsText" text="日">
      <formula>NOT(ISERROR(SEARCH("日",CD20)))</formula>
    </cfRule>
    <cfRule type="containsText" dxfId="987" priority="995" operator="containsText" text="土">
      <formula>NOT(ISERROR(SEARCH("土",CD20)))</formula>
    </cfRule>
  </conditionalFormatting>
  <conditionalFormatting sqref="BG28">
    <cfRule type="containsText" dxfId="986" priority="992" operator="containsText" text="日">
      <formula>NOT(ISERROR(SEARCH("日",BG28)))</formula>
    </cfRule>
    <cfRule type="containsText" dxfId="985" priority="993" operator="containsText" text="土">
      <formula>NOT(ISERROR(SEARCH("土",BG28)))</formula>
    </cfRule>
  </conditionalFormatting>
  <conditionalFormatting sqref="BN28">
    <cfRule type="containsText" dxfId="984" priority="990" operator="containsText" text="日">
      <formula>NOT(ISERROR(SEARCH("日",BN28)))</formula>
    </cfRule>
    <cfRule type="containsText" dxfId="983" priority="991" operator="containsText" text="土">
      <formula>NOT(ISERROR(SEARCH("土",BN28)))</formula>
    </cfRule>
  </conditionalFormatting>
  <conditionalFormatting sqref="BU28">
    <cfRule type="containsText" dxfId="982" priority="988" operator="containsText" text="日">
      <formula>NOT(ISERROR(SEARCH("日",BU28)))</formula>
    </cfRule>
    <cfRule type="containsText" dxfId="981" priority="989" operator="containsText" text="土">
      <formula>NOT(ISERROR(SEARCH("土",BU28)))</formula>
    </cfRule>
  </conditionalFormatting>
  <conditionalFormatting sqref="CB28">
    <cfRule type="containsText" dxfId="980" priority="986" operator="containsText" text="日">
      <formula>NOT(ISERROR(SEARCH("日",CB28)))</formula>
    </cfRule>
    <cfRule type="containsText" dxfId="979" priority="987" operator="containsText" text="土">
      <formula>NOT(ISERROR(SEARCH("土",CB28)))</formula>
    </cfRule>
  </conditionalFormatting>
  <conditionalFormatting sqref="BD36">
    <cfRule type="containsText" dxfId="978" priority="984" operator="containsText" text="日">
      <formula>NOT(ISERROR(SEARCH("日",BD36)))</formula>
    </cfRule>
    <cfRule type="containsText" dxfId="977" priority="985" operator="containsText" text="土">
      <formula>NOT(ISERROR(SEARCH("土",BD36)))</formula>
    </cfRule>
  </conditionalFormatting>
  <conditionalFormatting sqref="BK36">
    <cfRule type="containsText" dxfId="976" priority="982" operator="containsText" text="日">
      <formula>NOT(ISERROR(SEARCH("日",BK36)))</formula>
    </cfRule>
    <cfRule type="containsText" dxfId="975" priority="983" operator="containsText" text="土">
      <formula>NOT(ISERROR(SEARCH("土",BK36)))</formula>
    </cfRule>
  </conditionalFormatting>
  <conditionalFormatting sqref="BR36">
    <cfRule type="containsText" dxfId="974" priority="980" operator="containsText" text="日">
      <formula>NOT(ISERROR(SEARCH("日",BR36)))</formula>
    </cfRule>
    <cfRule type="containsText" dxfId="973" priority="981" operator="containsText" text="土">
      <formula>NOT(ISERROR(SEARCH("土",BR36)))</formula>
    </cfRule>
  </conditionalFormatting>
  <conditionalFormatting sqref="BY36">
    <cfRule type="containsText" dxfId="972" priority="978" operator="containsText" text="日">
      <formula>NOT(ISERROR(SEARCH("日",BY36)))</formula>
    </cfRule>
    <cfRule type="containsText" dxfId="971" priority="979" operator="containsText" text="土">
      <formula>NOT(ISERROR(SEARCH("土",BY36)))</formula>
    </cfRule>
  </conditionalFormatting>
  <conditionalFormatting sqref="CF36">
    <cfRule type="containsText" dxfId="970" priority="976" operator="containsText" text="日">
      <formula>NOT(ISERROR(SEARCH("日",CF36)))</formula>
    </cfRule>
    <cfRule type="containsText" dxfId="969" priority="977" operator="containsText" text="土">
      <formula>NOT(ISERROR(SEARCH("土",CF36)))</formula>
    </cfRule>
  </conditionalFormatting>
  <conditionalFormatting sqref="BI44 BP44 BW44 CD44">
    <cfRule type="containsText" dxfId="968" priority="974" operator="containsText" text="日">
      <formula>NOT(ISERROR(SEARCH("日",BI44)))</formula>
    </cfRule>
    <cfRule type="containsText" dxfId="967" priority="975" operator="containsText" text="土">
      <formula>NOT(ISERROR(SEARCH("土",BI44)))</formula>
    </cfRule>
  </conditionalFormatting>
  <conditionalFormatting sqref="BF52 BM52 BT52 CA52 CH52">
    <cfRule type="containsText" dxfId="966" priority="972" operator="containsText" text="日">
      <formula>NOT(ISERROR(SEARCH("日",BF52)))</formula>
    </cfRule>
    <cfRule type="containsText" dxfId="965" priority="973" operator="containsText" text="土">
      <formula>NOT(ISERROR(SEARCH("土",BF52)))</formula>
    </cfRule>
  </conditionalFormatting>
  <conditionalFormatting sqref="BC60 BJ60 BQ60 BX60 CE60">
    <cfRule type="containsText" dxfId="964" priority="970" operator="containsText" text="日">
      <formula>NOT(ISERROR(SEARCH("日",BC60)))</formula>
    </cfRule>
    <cfRule type="containsText" dxfId="963" priority="971" operator="containsText" text="土">
      <formula>NOT(ISERROR(SEARCH("土",BC60)))</formula>
    </cfRule>
  </conditionalFormatting>
  <conditionalFormatting sqref="BH68 BO68 BV68 CC68">
    <cfRule type="containsText" dxfId="962" priority="968" operator="containsText" text="日">
      <formula>NOT(ISERROR(SEARCH("日",BH68)))</formula>
    </cfRule>
    <cfRule type="containsText" dxfId="961" priority="969" operator="containsText" text="土">
      <formula>NOT(ISERROR(SEARCH("土",BH68)))</formula>
    </cfRule>
  </conditionalFormatting>
  <conditionalFormatting sqref="BE76 BL76 BS76 BZ76 CG76">
    <cfRule type="containsText" dxfId="960" priority="966" operator="containsText" text="日">
      <formula>NOT(ISERROR(SEARCH("日",BE76)))</formula>
    </cfRule>
    <cfRule type="containsText" dxfId="959" priority="967" operator="containsText" text="土">
      <formula>NOT(ISERROR(SEARCH("土",BE76)))</formula>
    </cfRule>
  </conditionalFormatting>
  <conditionalFormatting sqref="BC84 BJ84 BQ84 BX84 CE84">
    <cfRule type="containsText" dxfId="958" priority="964" operator="containsText" text="日">
      <formula>NOT(ISERROR(SEARCH("日",BC84)))</formula>
    </cfRule>
    <cfRule type="containsText" dxfId="957" priority="965" operator="containsText" text="土">
      <formula>NOT(ISERROR(SEARCH("土",BC84)))</formula>
    </cfRule>
  </conditionalFormatting>
  <conditionalFormatting sqref="BH92 BO92 BV92 CC92">
    <cfRule type="containsText" dxfId="956" priority="962" operator="containsText" text="日">
      <formula>NOT(ISERROR(SEARCH("日",BH92)))</formula>
    </cfRule>
    <cfRule type="containsText" dxfId="955" priority="963" operator="containsText" text="土">
      <formula>NOT(ISERROR(SEARCH("土",BH92)))</formula>
    </cfRule>
  </conditionalFormatting>
  <conditionalFormatting sqref="BE100 BL100 BS100 BZ100 CG100">
    <cfRule type="containsText" dxfId="954" priority="960" operator="containsText" text="日">
      <formula>NOT(ISERROR(SEARCH("日",BE100)))</formula>
    </cfRule>
    <cfRule type="containsText" dxfId="953" priority="961" operator="containsText" text="土">
      <formula>NOT(ISERROR(SEARCH("土",BE100)))</formula>
    </cfRule>
  </conditionalFormatting>
  <conditionalFormatting sqref="BE108 BL108 BS108 BZ108 CG108">
    <cfRule type="containsText" dxfId="952" priority="958" operator="containsText" text="日">
      <formula>NOT(ISERROR(SEARCH("日",BE108)))</formula>
    </cfRule>
    <cfRule type="containsText" dxfId="951" priority="959" operator="containsText" text="土">
      <formula>NOT(ISERROR(SEARCH("土",BE108)))</formula>
    </cfRule>
  </conditionalFormatting>
  <conditionalFormatting sqref="BI116 BP116 BW116 CD116">
    <cfRule type="containsText" dxfId="950" priority="956" operator="containsText" text="日">
      <formula>NOT(ISERROR(SEARCH("日",BI116)))</formula>
    </cfRule>
    <cfRule type="containsText" dxfId="949" priority="957" operator="containsText" text="土">
      <formula>NOT(ISERROR(SEARCH("土",BI116)))</formula>
    </cfRule>
  </conditionalFormatting>
  <conditionalFormatting sqref="BG124 BN124 BU124 CB124">
    <cfRule type="containsText" dxfId="948" priority="954" operator="containsText" text="日">
      <formula>NOT(ISERROR(SEARCH("日",BG124)))</formula>
    </cfRule>
    <cfRule type="containsText" dxfId="947" priority="955" operator="containsText" text="土">
      <formula>NOT(ISERROR(SEARCH("土",BG124)))</formula>
    </cfRule>
  </conditionalFormatting>
  <conditionalFormatting sqref="BD132 BK132 BR132 BY132 CF132">
    <cfRule type="containsText" dxfId="946" priority="952" operator="containsText" text="日">
      <formula>NOT(ISERROR(SEARCH("日",BD132)))</formula>
    </cfRule>
    <cfRule type="containsText" dxfId="945" priority="953" operator="containsText" text="土">
      <formula>NOT(ISERROR(SEARCH("土",BD132)))</formula>
    </cfRule>
  </conditionalFormatting>
  <conditionalFormatting sqref="BI140 BP140 BW140 CD140">
    <cfRule type="containsText" dxfId="944" priority="950" operator="containsText" text="日">
      <formula>NOT(ISERROR(SEARCH("日",BI140)))</formula>
    </cfRule>
    <cfRule type="containsText" dxfId="943" priority="951" operator="containsText" text="土">
      <formula>NOT(ISERROR(SEARCH("土",BI140)))</formula>
    </cfRule>
  </conditionalFormatting>
  <conditionalFormatting sqref="BF148 BM148 BT148 CA148 CH148">
    <cfRule type="containsText" dxfId="942" priority="948" operator="containsText" text="日">
      <formula>NOT(ISERROR(SEARCH("日",BF148)))</formula>
    </cfRule>
    <cfRule type="containsText" dxfId="941" priority="949" operator="containsText" text="土">
      <formula>NOT(ISERROR(SEARCH("土",BF148)))</formula>
    </cfRule>
  </conditionalFormatting>
  <conditionalFormatting sqref="BC156 BJ156 BQ156 BX156 CE156">
    <cfRule type="containsText" dxfId="940" priority="946" operator="containsText" text="日">
      <formula>NOT(ISERROR(SEARCH("日",BC156)))</formula>
    </cfRule>
    <cfRule type="containsText" dxfId="939" priority="947" operator="containsText" text="土">
      <formula>NOT(ISERROR(SEARCH("土",BC156)))</formula>
    </cfRule>
  </conditionalFormatting>
  <conditionalFormatting sqref="BH164 BO164 BV164 CC164">
    <cfRule type="containsText" dxfId="938" priority="944" operator="containsText" text="日">
      <formula>NOT(ISERROR(SEARCH("日",BH164)))</formula>
    </cfRule>
    <cfRule type="containsText" dxfId="937" priority="945" operator="containsText" text="土">
      <formula>NOT(ISERROR(SEARCH("土",BH164)))</formula>
    </cfRule>
  </conditionalFormatting>
  <conditionalFormatting sqref="BE172 BL172 BS172 BZ172 CG172">
    <cfRule type="containsText" dxfId="936" priority="942" operator="containsText" text="日">
      <formula>NOT(ISERROR(SEARCH("日",BE172)))</formula>
    </cfRule>
    <cfRule type="containsText" dxfId="935" priority="943" operator="containsText" text="土">
      <formula>NOT(ISERROR(SEARCH("土",BE172)))</formula>
    </cfRule>
  </conditionalFormatting>
  <conditionalFormatting sqref="BC180 BJ180 BQ180 BX180 CE180">
    <cfRule type="containsText" dxfId="934" priority="940" operator="containsText" text="日">
      <formula>NOT(ISERROR(SEARCH("日",BC180)))</formula>
    </cfRule>
    <cfRule type="containsText" dxfId="933" priority="941" operator="containsText" text="土">
      <formula>NOT(ISERROR(SEARCH("土",BC180)))</formula>
    </cfRule>
  </conditionalFormatting>
  <conditionalFormatting sqref="BH188 BO188 BV188 CC188">
    <cfRule type="containsText" dxfId="932" priority="938" operator="containsText" text="日">
      <formula>NOT(ISERROR(SEARCH("日",BH188)))</formula>
    </cfRule>
    <cfRule type="containsText" dxfId="931" priority="939" operator="containsText" text="土">
      <formula>NOT(ISERROR(SEARCH("土",BH188)))</formula>
    </cfRule>
  </conditionalFormatting>
  <conditionalFormatting sqref="BE196 BL196 BS196 BZ196 CG196">
    <cfRule type="containsText" dxfId="930" priority="936" operator="containsText" text="日">
      <formula>NOT(ISERROR(SEARCH("日",BE196)))</formula>
    </cfRule>
    <cfRule type="containsText" dxfId="929" priority="937" operator="containsText" text="土">
      <formula>NOT(ISERROR(SEARCH("土",BE196)))</formula>
    </cfRule>
  </conditionalFormatting>
  <conditionalFormatting sqref="CT28">
    <cfRule type="containsText" dxfId="928" priority="932" operator="containsText" text="4週8休以上">
      <formula>NOT(ISERROR(SEARCH("4週8休以上",CT28)))</formula>
    </cfRule>
    <cfRule type="containsText" dxfId="927" priority="933" operator="containsText" text="4週7休以上4週8休未満">
      <formula>NOT(ISERROR(SEARCH("4週7休以上4週8休未満",CT28)))</formula>
    </cfRule>
  </conditionalFormatting>
  <conditionalFormatting sqref="CT28">
    <cfRule type="containsText" dxfId="926" priority="930" operator="containsText" text="4週6休未満">
      <formula>NOT(ISERROR(SEARCH("4週6休未満",CT28)))</formula>
    </cfRule>
    <cfRule type="containsText" dxfId="925" priority="931" operator="containsText" text="4週6休以上4週7休未満">
      <formula>NOT(ISERROR(SEARCH("4週6休以上4週7休未満",CT28)))</formula>
    </cfRule>
  </conditionalFormatting>
  <conditionalFormatting sqref="CS28">
    <cfRule type="containsText" dxfId="924" priority="926" operator="containsText" text="4週6休未満">
      <formula>NOT(ISERROR(SEARCH("4週6休未満",CS28)))</formula>
    </cfRule>
    <cfRule type="containsText" dxfId="923" priority="927" operator="containsText" text="4週6休以上4週7休未満">
      <formula>NOT(ISERROR(SEARCH("4週6休以上4週7休未満",CS28)))</formula>
    </cfRule>
    <cfRule type="containsText" dxfId="922" priority="928" operator="containsText" text="4週8休以上">
      <formula>NOT(ISERROR(SEARCH("4週8休以上",CS28)))</formula>
    </cfRule>
    <cfRule type="containsText" dxfId="921" priority="929" operator="containsText" text="4週7休以上4週8休未満">
      <formula>NOT(ISERROR(SEARCH("4週7休以上4週8休未満",CS28)))</formula>
    </cfRule>
  </conditionalFormatting>
  <conditionalFormatting sqref="CT36">
    <cfRule type="containsText" dxfId="920" priority="924" operator="containsText" text="4週8休以上">
      <formula>NOT(ISERROR(SEARCH("4週8休以上",CT36)))</formula>
    </cfRule>
    <cfRule type="containsText" dxfId="919" priority="925" operator="containsText" text="4週7休以上4週8休未満">
      <formula>NOT(ISERROR(SEARCH("4週7休以上4週8休未満",CT36)))</formula>
    </cfRule>
  </conditionalFormatting>
  <conditionalFormatting sqref="CT36">
    <cfRule type="containsText" dxfId="918" priority="922" operator="containsText" text="4週6休未満">
      <formula>NOT(ISERROR(SEARCH("4週6休未満",CT36)))</formula>
    </cfRule>
    <cfRule type="containsText" dxfId="917" priority="923" operator="containsText" text="4週6休以上4週7休未満">
      <formula>NOT(ISERROR(SEARCH("4週6休以上4週7休未満",CT36)))</formula>
    </cfRule>
  </conditionalFormatting>
  <conditionalFormatting sqref="CS36">
    <cfRule type="containsText" dxfId="916" priority="918" operator="containsText" text="4週6休未満">
      <formula>NOT(ISERROR(SEARCH("4週6休未満",CS36)))</formula>
    </cfRule>
    <cfRule type="containsText" dxfId="915" priority="919" operator="containsText" text="4週6休以上4週7休未満">
      <formula>NOT(ISERROR(SEARCH("4週6休以上4週7休未満",CS36)))</formula>
    </cfRule>
    <cfRule type="containsText" dxfId="914" priority="920" operator="containsText" text="4週8休以上">
      <formula>NOT(ISERROR(SEARCH("4週8休以上",CS36)))</formula>
    </cfRule>
    <cfRule type="containsText" dxfId="913" priority="921" operator="containsText" text="4週7休以上4週8休未満">
      <formula>NOT(ISERROR(SEARCH("4週7休以上4週8休未満",CS36)))</formula>
    </cfRule>
  </conditionalFormatting>
  <conditionalFormatting sqref="CT44">
    <cfRule type="containsText" dxfId="912" priority="916" operator="containsText" text="4週8休以上">
      <formula>NOT(ISERROR(SEARCH("4週8休以上",CT44)))</formula>
    </cfRule>
    <cfRule type="containsText" dxfId="911" priority="917" operator="containsText" text="4週7休以上4週8休未満">
      <formula>NOT(ISERROR(SEARCH("4週7休以上4週8休未満",CT44)))</formula>
    </cfRule>
  </conditionalFormatting>
  <conditionalFormatting sqref="CT44">
    <cfRule type="containsText" dxfId="910" priority="914" operator="containsText" text="4週6休未満">
      <formula>NOT(ISERROR(SEARCH("4週6休未満",CT44)))</formula>
    </cfRule>
    <cfRule type="containsText" dxfId="909" priority="915" operator="containsText" text="4週6休以上4週7休未満">
      <formula>NOT(ISERROR(SEARCH("4週6休以上4週7休未満",CT44)))</formula>
    </cfRule>
  </conditionalFormatting>
  <conditionalFormatting sqref="CS44">
    <cfRule type="containsText" dxfId="908" priority="910" operator="containsText" text="4週6休未満">
      <formula>NOT(ISERROR(SEARCH("4週6休未満",CS44)))</formula>
    </cfRule>
    <cfRule type="containsText" dxfId="907" priority="911" operator="containsText" text="4週6休以上4週7休未満">
      <formula>NOT(ISERROR(SEARCH("4週6休以上4週7休未満",CS44)))</formula>
    </cfRule>
    <cfRule type="containsText" dxfId="906" priority="912" operator="containsText" text="4週8休以上">
      <formula>NOT(ISERROR(SEARCH("4週8休以上",CS44)))</formula>
    </cfRule>
    <cfRule type="containsText" dxfId="905" priority="913" operator="containsText" text="4週7休以上4週8休未満">
      <formula>NOT(ISERROR(SEARCH("4週7休以上4週8休未満",CS44)))</formula>
    </cfRule>
  </conditionalFormatting>
  <conditionalFormatting sqref="CT52">
    <cfRule type="containsText" dxfId="904" priority="908" operator="containsText" text="4週8休以上">
      <formula>NOT(ISERROR(SEARCH("4週8休以上",CT52)))</formula>
    </cfRule>
    <cfRule type="containsText" dxfId="903" priority="909" operator="containsText" text="4週7休以上4週8休未満">
      <formula>NOT(ISERROR(SEARCH("4週7休以上4週8休未満",CT52)))</formula>
    </cfRule>
  </conditionalFormatting>
  <conditionalFormatting sqref="CT52">
    <cfRule type="containsText" dxfId="902" priority="906" operator="containsText" text="4週6休未満">
      <formula>NOT(ISERROR(SEARCH("4週6休未満",CT52)))</formula>
    </cfRule>
    <cfRule type="containsText" dxfId="901" priority="907" operator="containsText" text="4週6休以上4週7休未満">
      <formula>NOT(ISERROR(SEARCH("4週6休以上4週7休未満",CT52)))</formula>
    </cfRule>
  </conditionalFormatting>
  <conditionalFormatting sqref="CS52">
    <cfRule type="containsText" dxfId="900" priority="902" operator="containsText" text="4週6休未満">
      <formula>NOT(ISERROR(SEARCH("4週6休未満",CS52)))</formula>
    </cfRule>
    <cfRule type="containsText" dxfId="899" priority="903" operator="containsText" text="4週6休以上4週7休未満">
      <formula>NOT(ISERROR(SEARCH("4週6休以上4週7休未満",CS52)))</formula>
    </cfRule>
    <cfRule type="containsText" dxfId="898" priority="904" operator="containsText" text="4週8休以上">
      <formula>NOT(ISERROR(SEARCH("4週8休以上",CS52)))</formula>
    </cfRule>
    <cfRule type="containsText" dxfId="897" priority="905" operator="containsText" text="4週7休以上4週8休未満">
      <formula>NOT(ISERROR(SEARCH("4週7休以上4週8休未満",CS52)))</formula>
    </cfRule>
  </conditionalFormatting>
  <conditionalFormatting sqref="CT60">
    <cfRule type="containsText" dxfId="896" priority="900" operator="containsText" text="4週8休以上">
      <formula>NOT(ISERROR(SEARCH("4週8休以上",CT60)))</formula>
    </cfRule>
    <cfRule type="containsText" dxfId="895" priority="901" operator="containsText" text="4週7休以上4週8休未満">
      <formula>NOT(ISERROR(SEARCH("4週7休以上4週8休未満",CT60)))</formula>
    </cfRule>
  </conditionalFormatting>
  <conditionalFormatting sqref="CT60">
    <cfRule type="containsText" dxfId="894" priority="898" operator="containsText" text="4週6休未満">
      <formula>NOT(ISERROR(SEARCH("4週6休未満",CT60)))</formula>
    </cfRule>
    <cfRule type="containsText" dxfId="893" priority="899" operator="containsText" text="4週6休以上4週7休未満">
      <formula>NOT(ISERROR(SEARCH("4週6休以上4週7休未満",CT60)))</formula>
    </cfRule>
  </conditionalFormatting>
  <conditionalFormatting sqref="CS60">
    <cfRule type="containsText" dxfId="892" priority="894" operator="containsText" text="4週6休未満">
      <formula>NOT(ISERROR(SEARCH("4週6休未満",CS60)))</formula>
    </cfRule>
    <cfRule type="containsText" dxfId="891" priority="895" operator="containsText" text="4週6休以上4週7休未満">
      <formula>NOT(ISERROR(SEARCH("4週6休以上4週7休未満",CS60)))</formula>
    </cfRule>
    <cfRule type="containsText" dxfId="890" priority="896" operator="containsText" text="4週8休以上">
      <formula>NOT(ISERROR(SEARCH("4週8休以上",CS60)))</formula>
    </cfRule>
    <cfRule type="containsText" dxfId="889" priority="897" operator="containsText" text="4週7休以上4週8休未満">
      <formula>NOT(ISERROR(SEARCH("4週7休以上4週8休未満",CS60)))</formula>
    </cfRule>
  </conditionalFormatting>
  <conditionalFormatting sqref="CT68">
    <cfRule type="containsText" dxfId="888" priority="892" operator="containsText" text="4週8休以上">
      <formula>NOT(ISERROR(SEARCH("4週8休以上",CT68)))</formula>
    </cfRule>
    <cfRule type="containsText" dxfId="887" priority="893" operator="containsText" text="4週7休以上4週8休未満">
      <formula>NOT(ISERROR(SEARCH("4週7休以上4週8休未満",CT68)))</formula>
    </cfRule>
  </conditionalFormatting>
  <conditionalFormatting sqref="CT68">
    <cfRule type="containsText" dxfId="886" priority="890" operator="containsText" text="4週6休未満">
      <formula>NOT(ISERROR(SEARCH("4週6休未満",CT68)))</formula>
    </cfRule>
    <cfRule type="containsText" dxfId="885" priority="891" operator="containsText" text="4週6休以上4週7休未満">
      <formula>NOT(ISERROR(SEARCH("4週6休以上4週7休未満",CT68)))</formula>
    </cfRule>
  </conditionalFormatting>
  <conditionalFormatting sqref="CS68">
    <cfRule type="containsText" dxfId="884" priority="886" operator="containsText" text="4週6休未満">
      <formula>NOT(ISERROR(SEARCH("4週6休未満",CS68)))</formula>
    </cfRule>
    <cfRule type="containsText" dxfId="883" priority="887" operator="containsText" text="4週6休以上4週7休未満">
      <formula>NOT(ISERROR(SEARCH("4週6休以上4週7休未満",CS68)))</formula>
    </cfRule>
    <cfRule type="containsText" dxfId="882" priority="888" operator="containsText" text="4週8休以上">
      <formula>NOT(ISERROR(SEARCH("4週8休以上",CS68)))</formula>
    </cfRule>
    <cfRule type="containsText" dxfId="881" priority="889" operator="containsText" text="4週7休以上4週8休未満">
      <formula>NOT(ISERROR(SEARCH("4週7休以上4週8休未満",CS68)))</formula>
    </cfRule>
  </conditionalFormatting>
  <conditionalFormatting sqref="CT76">
    <cfRule type="containsText" dxfId="880" priority="884" operator="containsText" text="4週8休以上">
      <formula>NOT(ISERROR(SEARCH("4週8休以上",CT76)))</formula>
    </cfRule>
    <cfRule type="containsText" dxfId="879" priority="885" operator="containsText" text="4週7休以上4週8休未満">
      <formula>NOT(ISERROR(SEARCH("4週7休以上4週8休未満",CT76)))</formula>
    </cfRule>
  </conditionalFormatting>
  <conditionalFormatting sqref="CT76">
    <cfRule type="containsText" dxfId="878" priority="882" operator="containsText" text="4週6休未満">
      <formula>NOT(ISERROR(SEARCH("4週6休未満",CT76)))</formula>
    </cfRule>
    <cfRule type="containsText" dxfId="877" priority="883" operator="containsText" text="4週6休以上4週7休未満">
      <formula>NOT(ISERROR(SEARCH("4週6休以上4週7休未満",CT76)))</formula>
    </cfRule>
  </conditionalFormatting>
  <conditionalFormatting sqref="CS76">
    <cfRule type="containsText" dxfId="876" priority="878" operator="containsText" text="4週6休未満">
      <formula>NOT(ISERROR(SEARCH("4週6休未満",CS76)))</formula>
    </cfRule>
    <cfRule type="containsText" dxfId="875" priority="879" operator="containsText" text="4週6休以上4週7休未満">
      <formula>NOT(ISERROR(SEARCH("4週6休以上4週7休未満",CS76)))</formula>
    </cfRule>
    <cfRule type="containsText" dxfId="874" priority="880" operator="containsText" text="4週8休以上">
      <formula>NOT(ISERROR(SEARCH("4週8休以上",CS76)))</formula>
    </cfRule>
    <cfRule type="containsText" dxfId="873" priority="881" operator="containsText" text="4週7休以上4週8休未満">
      <formula>NOT(ISERROR(SEARCH("4週7休以上4週8休未満",CS76)))</formula>
    </cfRule>
  </conditionalFormatting>
  <conditionalFormatting sqref="CT84">
    <cfRule type="containsText" dxfId="872" priority="876" operator="containsText" text="4週8休以上">
      <formula>NOT(ISERROR(SEARCH("4週8休以上",CT84)))</formula>
    </cfRule>
    <cfRule type="containsText" dxfId="871" priority="877" operator="containsText" text="4週7休以上4週8休未満">
      <formula>NOT(ISERROR(SEARCH("4週7休以上4週8休未満",CT84)))</formula>
    </cfRule>
  </conditionalFormatting>
  <conditionalFormatting sqref="CT84">
    <cfRule type="containsText" dxfId="870" priority="874" operator="containsText" text="4週6休未満">
      <formula>NOT(ISERROR(SEARCH("4週6休未満",CT84)))</formula>
    </cfRule>
    <cfRule type="containsText" dxfId="869" priority="875" operator="containsText" text="4週6休以上4週7休未満">
      <formula>NOT(ISERROR(SEARCH("4週6休以上4週7休未満",CT84)))</formula>
    </cfRule>
  </conditionalFormatting>
  <conditionalFormatting sqref="CS84">
    <cfRule type="containsText" dxfId="868" priority="870" operator="containsText" text="4週6休未満">
      <formula>NOT(ISERROR(SEARCH("4週6休未満",CS84)))</formula>
    </cfRule>
    <cfRule type="containsText" dxfId="867" priority="871" operator="containsText" text="4週6休以上4週7休未満">
      <formula>NOT(ISERROR(SEARCH("4週6休以上4週7休未満",CS84)))</formula>
    </cfRule>
    <cfRule type="containsText" dxfId="866" priority="872" operator="containsText" text="4週8休以上">
      <formula>NOT(ISERROR(SEARCH("4週8休以上",CS84)))</formula>
    </cfRule>
    <cfRule type="containsText" dxfId="865" priority="873" operator="containsText" text="4週7休以上4週8休未満">
      <formula>NOT(ISERROR(SEARCH("4週7休以上4週8休未満",CS84)))</formula>
    </cfRule>
  </conditionalFormatting>
  <conditionalFormatting sqref="CT92">
    <cfRule type="containsText" dxfId="864" priority="868" operator="containsText" text="4週8休以上">
      <formula>NOT(ISERROR(SEARCH("4週8休以上",CT92)))</formula>
    </cfRule>
    <cfRule type="containsText" dxfId="863" priority="869" operator="containsText" text="4週7休以上4週8休未満">
      <formula>NOT(ISERROR(SEARCH("4週7休以上4週8休未満",CT92)))</formula>
    </cfRule>
  </conditionalFormatting>
  <conditionalFormatting sqref="CT92">
    <cfRule type="containsText" dxfId="862" priority="866" operator="containsText" text="4週6休未満">
      <formula>NOT(ISERROR(SEARCH("4週6休未満",CT92)))</formula>
    </cfRule>
    <cfRule type="containsText" dxfId="861" priority="867" operator="containsText" text="4週6休以上4週7休未満">
      <formula>NOT(ISERROR(SEARCH("4週6休以上4週7休未満",CT92)))</formula>
    </cfRule>
  </conditionalFormatting>
  <conditionalFormatting sqref="CS92">
    <cfRule type="containsText" dxfId="860" priority="862" operator="containsText" text="4週6休未満">
      <formula>NOT(ISERROR(SEARCH("4週6休未満",CS92)))</formula>
    </cfRule>
    <cfRule type="containsText" dxfId="859" priority="863" operator="containsText" text="4週6休以上4週7休未満">
      <formula>NOT(ISERROR(SEARCH("4週6休以上4週7休未満",CS92)))</formula>
    </cfRule>
    <cfRule type="containsText" dxfId="858" priority="864" operator="containsText" text="4週8休以上">
      <formula>NOT(ISERROR(SEARCH("4週8休以上",CS92)))</formula>
    </cfRule>
    <cfRule type="containsText" dxfId="857" priority="865" operator="containsText" text="4週7休以上4週8休未満">
      <formula>NOT(ISERROR(SEARCH("4週7休以上4週8休未満",CS92)))</formula>
    </cfRule>
  </conditionalFormatting>
  <conditionalFormatting sqref="CT100">
    <cfRule type="containsText" dxfId="856" priority="860" operator="containsText" text="4週8休以上">
      <formula>NOT(ISERROR(SEARCH("4週8休以上",CT100)))</formula>
    </cfRule>
    <cfRule type="containsText" dxfId="855" priority="861" operator="containsText" text="4週7休以上4週8休未満">
      <formula>NOT(ISERROR(SEARCH("4週7休以上4週8休未満",CT100)))</formula>
    </cfRule>
  </conditionalFormatting>
  <conditionalFormatting sqref="CT100">
    <cfRule type="containsText" dxfId="854" priority="858" operator="containsText" text="4週6休未満">
      <formula>NOT(ISERROR(SEARCH("4週6休未満",CT100)))</formula>
    </cfRule>
    <cfRule type="containsText" dxfId="853" priority="859" operator="containsText" text="4週6休以上4週7休未満">
      <formula>NOT(ISERROR(SEARCH("4週6休以上4週7休未満",CT100)))</formula>
    </cfRule>
  </conditionalFormatting>
  <conditionalFormatting sqref="CS100">
    <cfRule type="containsText" dxfId="852" priority="854" operator="containsText" text="4週6休未満">
      <formula>NOT(ISERROR(SEARCH("4週6休未満",CS100)))</formula>
    </cfRule>
    <cfRule type="containsText" dxfId="851" priority="855" operator="containsText" text="4週6休以上4週7休未満">
      <formula>NOT(ISERROR(SEARCH("4週6休以上4週7休未満",CS100)))</formula>
    </cfRule>
    <cfRule type="containsText" dxfId="850" priority="856" operator="containsText" text="4週8休以上">
      <formula>NOT(ISERROR(SEARCH("4週8休以上",CS100)))</formula>
    </cfRule>
    <cfRule type="containsText" dxfId="849" priority="857" operator="containsText" text="4週7休以上4週8休未満">
      <formula>NOT(ISERROR(SEARCH("4週7休以上4週8休未満",CS100)))</formula>
    </cfRule>
  </conditionalFormatting>
  <conditionalFormatting sqref="CT108">
    <cfRule type="containsText" dxfId="848" priority="852" operator="containsText" text="4週8休以上">
      <formula>NOT(ISERROR(SEARCH("4週8休以上",CT108)))</formula>
    </cfRule>
    <cfRule type="containsText" dxfId="847" priority="853" operator="containsText" text="4週7休以上4週8休未満">
      <formula>NOT(ISERROR(SEARCH("4週7休以上4週8休未満",CT108)))</formula>
    </cfRule>
  </conditionalFormatting>
  <conditionalFormatting sqref="CT108">
    <cfRule type="containsText" dxfId="846" priority="850" operator="containsText" text="4週6休未満">
      <formula>NOT(ISERROR(SEARCH("4週6休未満",CT108)))</formula>
    </cfRule>
    <cfRule type="containsText" dxfId="845" priority="851" operator="containsText" text="4週6休以上4週7休未満">
      <formula>NOT(ISERROR(SEARCH("4週6休以上4週7休未満",CT108)))</formula>
    </cfRule>
  </conditionalFormatting>
  <conditionalFormatting sqref="CS108">
    <cfRule type="containsText" dxfId="844" priority="846" operator="containsText" text="4週6休未満">
      <formula>NOT(ISERROR(SEARCH("4週6休未満",CS108)))</formula>
    </cfRule>
    <cfRule type="containsText" dxfId="843" priority="847" operator="containsText" text="4週6休以上4週7休未満">
      <formula>NOT(ISERROR(SEARCH("4週6休以上4週7休未満",CS108)))</formula>
    </cfRule>
    <cfRule type="containsText" dxfId="842" priority="848" operator="containsText" text="4週8休以上">
      <formula>NOT(ISERROR(SEARCH("4週8休以上",CS108)))</formula>
    </cfRule>
    <cfRule type="containsText" dxfId="841" priority="849" operator="containsText" text="4週7休以上4週8休未満">
      <formula>NOT(ISERROR(SEARCH("4週7休以上4週8休未満",CS108)))</formula>
    </cfRule>
  </conditionalFormatting>
  <conditionalFormatting sqref="CT116">
    <cfRule type="containsText" dxfId="840" priority="844" operator="containsText" text="4週8休以上">
      <formula>NOT(ISERROR(SEARCH("4週8休以上",CT116)))</formula>
    </cfRule>
    <cfRule type="containsText" dxfId="839" priority="845" operator="containsText" text="4週7休以上4週8休未満">
      <formula>NOT(ISERROR(SEARCH("4週7休以上4週8休未満",CT116)))</formula>
    </cfRule>
  </conditionalFormatting>
  <conditionalFormatting sqref="CT116">
    <cfRule type="containsText" dxfId="838" priority="842" operator="containsText" text="4週6休未満">
      <formula>NOT(ISERROR(SEARCH("4週6休未満",CT116)))</formula>
    </cfRule>
    <cfRule type="containsText" dxfId="837" priority="843" operator="containsText" text="4週6休以上4週7休未満">
      <formula>NOT(ISERROR(SEARCH("4週6休以上4週7休未満",CT116)))</formula>
    </cfRule>
  </conditionalFormatting>
  <conditionalFormatting sqref="CS116">
    <cfRule type="containsText" dxfId="836" priority="838" operator="containsText" text="4週6休未満">
      <formula>NOT(ISERROR(SEARCH("4週6休未満",CS116)))</formula>
    </cfRule>
    <cfRule type="containsText" dxfId="835" priority="839" operator="containsText" text="4週6休以上4週7休未満">
      <formula>NOT(ISERROR(SEARCH("4週6休以上4週7休未満",CS116)))</formula>
    </cfRule>
    <cfRule type="containsText" dxfId="834" priority="840" operator="containsText" text="4週8休以上">
      <formula>NOT(ISERROR(SEARCH("4週8休以上",CS116)))</formula>
    </cfRule>
    <cfRule type="containsText" dxfId="833" priority="841" operator="containsText" text="4週7休以上4週8休未満">
      <formula>NOT(ISERROR(SEARCH("4週7休以上4週8休未満",CS116)))</formula>
    </cfRule>
  </conditionalFormatting>
  <conditionalFormatting sqref="CT124">
    <cfRule type="containsText" dxfId="832" priority="836" operator="containsText" text="4週8休以上">
      <formula>NOT(ISERROR(SEARCH("4週8休以上",CT124)))</formula>
    </cfRule>
    <cfRule type="containsText" dxfId="831" priority="837" operator="containsText" text="4週7休以上4週8休未満">
      <formula>NOT(ISERROR(SEARCH("4週7休以上4週8休未満",CT124)))</formula>
    </cfRule>
  </conditionalFormatting>
  <conditionalFormatting sqref="CT124">
    <cfRule type="containsText" dxfId="830" priority="834" operator="containsText" text="4週6休未満">
      <formula>NOT(ISERROR(SEARCH("4週6休未満",CT124)))</formula>
    </cfRule>
    <cfRule type="containsText" dxfId="829" priority="835" operator="containsText" text="4週6休以上4週7休未満">
      <formula>NOT(ISERROR(SEARCH("4週6休以上4週7休未満",CT124)))</formula>
    </cfRule>
  </conditionalFormatting>
  <conditionalFormatting sqref="CS124">
    <cfRule type="containsText" dxfId="828" priority="830" operator="containsText" text="4週6休未満">
      <formula>NOT(ISERROR(SEARCH("4週6休未満",CS124)))</formula>
    </cfRule>
    <cfRule type="containsText" dxfId="827" priority="831" operator="containsText" text="4週6休以上4週7休未満">
      <formula>NOT(ISERROR(SEARCH("4週6休以上4週7休未満",CS124)))</formula>
    </cfRule>
    <cfRule type="containsText" dxfId="826" priority="832" operator="containsText" text="4週8休以上">
      <formula>NOT(ISERROR(SEARCH("4週8休以上",CS124)))</formula>
    </cfRule>
    <cfRule type="containsText" dxfId="825" priority="833" operator="containsText" text="4週7休以上4週8休未満">
      <formula>NOT(ISERROR(SEARCH("4週7休以上4週8休未満",CS124)))</formula>
    </cfRule>
  </conditionalFormatting>
  <conditionalFormatting sqref="CT132">
    <cfRule type="containsText" dxfId="824" priority="828" operator="containsText" text="4週8休以上">
      <formula>NOT(ISERROR(SEARCH("4週8休以上",CT132)))</formula>
    </cfRule>
    <cfRule type="containsText" dxfId="823" priority="829" operator="containsText" text="4週7休以上4週8休未満">
      <formula>NOT(ISERROR(SEARCH("4週7休以上4週8休未満",CT132)))</formula>
    </cfRule>
  </conditionalFormatting>
  <conditionalFormatting sqref="CT132">
    <cfRule type="containsText" dxfId="822" priority="826" operator="containsText" text="4週6休未満">
      <formula>NOT(ISERROR(SEARCH("4週6休未満",CT132)))</formula>
    </cfRule>
    <cfRule type="containsText" dxfId="821" priority="827" operator="containsText" text="4週6休以上4週7休未満">
      <formula>NOT(ISERROR(SEARCH("4週6休以上4週7休未満",CT132)))</formula>
    </cfRule>
  </conditionalFormatting>
  <conditionalFormatting sqref="CS132">
    <cfRule type="containsText" dxfId="820" priority="822" operator="containsText" text="4週6休未満">
      <formula>NOT(ISERROR(SEARCH("4週6休未満",CS132)))</formula>
    </cfRule>
    <cfRule type="containsText" dxfId="819" priority="823" operator="containsText" text="4週6休以上4週7休未満">
      <formula>NOT(ISERROR(SEARCH("4週6休以上4週7休未満",CS132)))</formula>
    </cfRule>
    <cfRule type="containsText" dxfId="818" priority="824" operator="containsText" text="4週8休以上">
      <formula>NOT(ISERROR(SEARCH("4週8休以上",CS132)))</formula>
    </cfRule>
    <cfRule type="containsText" dxfId="817" priority="825" operator="containsText" text="4週7休以上4週8休未満">
      <formula>NOT(ISERROR(SEARCH("4週7休以上4週8休未満",CS132)))</formula>
    </cfRule>
  </conditionalFormatting>
  <conditionalFormatting sqref="CT140">
    <cfRule type="containsText" dxfId="816" priority="820" operator="containsText" text="4週8休以上">
      <formula>NOT(ISERROR(SEARCH("4週8休以上",CT140)))</formula>
    </cfRule>
    <cfRule type="containsText" dxfId="815" priority="821" operator="containsText" text="4週7休以上4週8休未満">
      <formula>NOT(ISERROR(SEARCH("4週7休以上4週8休未満",CT140)))</formula>
    </cfRule>
  </conditionalFormatting>
  <conditionalFormatting sqref="CT140">
    <cfRule type="containsText" dxfId="814" priority="818" operator="containsText" text="4週6休未満">
      <formula>NOT(ISERROR(SEARCH("4週6休未満",CT140)))</formula>
    </cfRule>
    <cfRule type="containsText" dxfId="813" priority="819" operator="containsText" text="4週6休以上4週7休未満">
      <formula>NOT(ISERROR(SEARCH("4週6休以上4週7休未満",CT140)))</formula>
    </cfRule>
  </conditionalFormatting>
  <conditionalFormatting sqref="CS140">
    <cfRule type="containsText" dxfId="812" priority="814" operator="containsText" text="4週6休未満">
      <formula>NOT(ISERROR(SEARCH("4週6休未満",CS140)))</formula>
    </cfRule>
    <cfRule type="containsText" dxfId="811" priority="815" operator="containsText" text="4週6休以上4週7休未満">
      <formula>NOT(ISERROR(SEARCH("4週6休以上4週7休未満",CS140)))</formula>
    </cfRule>
    <cfRule type="containsText" dxfId="810" priority="816" operator="containsText" text="4週8休以上">
      <formula>NOT(ISERROR(SEARCH("4週8休以上",CS140)))</formula>
    </cfRule>
    <cfRule type="containsText" dxfId="809" priority="817" operator="containsText" text="4週7休以上4週8休未満">
      <formula>NOT(ISERROR(SEARCH("4週7休以上4週8休未満",CS140)))</formula>
    </cfRule>
  </conditionalFormatting>
  <conditionalFormatting sqref="CT148">
    <cfRule type="containsText" dxfId="808" priority="812" operator="containsText" text="4週8休以上">
      <formula>NOT(ISERROR(SEARCH("4週8休以上",CT148)))</formula>
    </cfRule>
    <cfRule type="containsText" dxfId="807" priority="813" operator="containsText" text="4週7休以上4週8休未満">
      <formula>NOT(ISERROR(SEARCH("4週7休以上4週8休未満",CT148)))</formula>
    </cfRule>
  </conditionalFormatting>
  <conditionalFormatting sqref="CT148">
    <cfRule type="containsText" dxfId="806" priority="810" operator="containsText" text="4週6休未満">
      <formula>NOT(ISERROR(SEARCH("4週6休未満",CT148)))</formula>
    </cfRule>
    <cfRule type="containsText" dxfId="805" priority="811" operator="containsText" text="4週6休以上4週7休未満">
      <formula>NOT(ISERROR(SEARCH("4週6休以上4週7休未満",CT148)))</formula>
    </cfRule>
  </conditionalFormatting>
  <conditionalFormatting sqref="CS148">
    <cfRule type="containsText" dxfId="804" priority="806" operator="containsText" text="4週6休未満">
      <formula>NOT(ISERROR(SEARCH("4週6休未満",CS148)))</formula>
    </cfRule>
    <cfRule type="containsText" dxfId="803" priority="807" operator="containsText" text="4週6休以上4週7休未満">
      <formula>NOT(ISERROR(SEARCH("4週6休以上4週7休未満",CS148)))</formula>
    </cfRule>
    <cfRule type="containsText" dxfId="802" priority="808" operator="containsText" text="4週8休以上">
      <formula>NOT(ISERROR(SEARCH("4週8休以上",CS148)))</formula>
    </cfRule>
    <cfRule type="containsText" dxfId="801" priority="809" operator="containsText" text="4週7休以上4週8休未満">
      <formula>NOT(ISERROR(SEARCH("4週7休以上4週8休未満",CS148)))</formula>
    </cfRule>
  </conditionalFormatting>
  <conditionalFormatting sqref="CT156">
    <cfRule type="containsText" dxfId="800" priority="804" operator="containsText" text="4週8休以上">
      <formula>NOT(ISERROR(SEARCH("4週8休以上",CT156)))</formula>
    </cfRule>
    <cfRule type="containsText" dxfId="799" priority="805" operator="containsText" text="4週7休以上4週8休未満">
      <formula>NOT(ISERROR(SEARCH("4週7休以上4週8休未満",CT156)))</formula>
    </cfRule>
  </conditionalFormatting>
  <conditionalFormatting sqref="CT156">
    <cfRule type="containsText" dxfId="798" priority="802" operator="containsText" text="4週6休未満">
      <formula>NOT(ISERROR(SEARCH("4週6休未満",CT156)))</formula>
    </cfRule>
    <cfRule type="containsText" dxfId="797" priority="803" operator="containsText" text="4週6休以上4週7休未満">
      <formula>NOT(ISERROR(SEARCH("4週6休以上4週7休未満",CT156)))</formula>
    </cfRule>
  </conditionalFormatting>
  <conditionalFormatting sqref="CS156">
    <cfRule type="containsText" dxfId="796" priority="798" operator="containsText" text="4週6休未満">
      <formula>NOT(ISERROR(SEARCH("4週6休未満",CS156)))</formula>
    </cfRule>
    <cfRule type="containsText" dxfId="795" priority="799" operator="containsText" text="4週6休以上4週7休未満">
      <formula>NOT(ISERROR(SEARCH("4週6休以上4週7休未満",CS156)))</formula>
    </cfRule>
    <cfRule type="containsText" dxfId="794" priority="800" operator="containsText" text="4週8休以上">
      <formula>NOT(ISERROR(SEARCH("4週8休以上",CS156)))</formula>
    </cfRule>
    <cfRule type="containsText" dxfId="793" priority="801" operator="containsText" text="4週7休以上4週8休未満">
      <formula>NOT(ISERROR(SEARCH("4週7休以上4週8休未満",CS156)))</formula>
    </cfRule>
  </conditionalFormatting>
  <conditionalFormatting sqref="CT164">
    <cfRule type="containsText" dxfId="792" priority="796" operator="containsText" text="4週8休以上">
      <formula>NOT(ISERROR(SEARCH("4週8休以上",CT164)))</formula>
    </cfRule>
    <cfRule type="containsText" dxfId="791" priority="797" operator="containsText" text="4週7休以上4週8休未満">
      <formula>NOT(ISERROR(SEARCH("4週7休以上4週8休未満",CT164)))</formula>
    </cfRule>
  </conditionalFormatting>
  <conditionalFormatting sqref="CT164">
    <cfRule type="containsText" dxfId="790" priority="794" operator="containsText" text="4週6休未満">
      <formula>NOT(ISERROR(SEARCH("4週6休未満",CT164)))</formula>
    </cfRule>
    <cfRule type="containsText" dxfId="789" priority="795" operator="containsText" text="4週6休以上4週7休未満">
      <formula>NOT(ISERROR(SEARCH("4週6休以上4週7休未満",CT164)))</formula>
    </cfRule>
  </conditionalFormatting>
  <conditionalFormatting sqref="CS164">
    <cfRule type="containsText" dxfId="788" priority="790" operator="containsText" text="4週6休未満">
      <formula>NOT(ISERROR(SEARCH("4週6休未満",CS164)))</formula>
    </cfRule>
    <cfRule type="containsText" dxfId="787" priority="791" operator="containsText" text="4週6休以上4週7休未満">
      <formula>NOT(ISERROR(SEARCH("4週6休以上4週7休未満",CS164)))</formula>
    </cfRule>
    <cfRule type="containsText" dxfId="786" priority="792" operator="containsText" text="4週8休以上">
      <formula>NOT(ISERROR(SEARCH("4週8休以上",CS164)))</formula>
    </cfRule>
    <cfRule type="containsText" dxfId="785" priority="793" operator="containsText" text="4週7休以上4週8休未満">
      <formula>NOT(ISERROR(SEARCH("4週7休以上4週8休未満",CS164)))</formula>
    </cfRule>
  </conditionalFormatting>
  <conditionalFormatting sqref="CT172">
    <cfRule type="containsText" dxfId="784" priority="788" operator="containsText" text="4週8休以上">
      <formula>NOT(ISERROR(SEARCH("4週8休以上",CT172)))</formula>
    </cfRule>
    <cfRule type="containsText" dxfId="783" priority="789" operator="containsText" text="4週7休以上4週8休未満">
      <formula>NOT(ISERROR(SEARCH("4週7休以上4週8休未満",CT172)))</formula>
    </cfRule>
  </conditionalFormatting>
  <conditionalFormatting sqref="CT172">
    <cfRule type="containsText" dxfId="782" priority="786" operator="containsText" text="4週6休未満">
      <formula>NOT(ISERROR(SEARCH("4週6休未満",CT172)))</formula>
    </cfRule>
    <cfRule type="containsText" dxfId="781" priority="787" operator="containsText" text="4週6休以上4週7休未満">
      <formula>NOT(ISERROR(SEARCH("4週6休以上4週7休未満",CT172)))</formula>
    </cfRule>
  </conditionalFormatting>
  <conditionalFormatting sqref="CS172">
    <cfRule type="containsText" dxfId="780" priority="782" operator="containsText" text="4週6休未満">
      <formula>NOT(ISERROR(SEARCH("4週6休未満",CS172)))</formula>
    </cfRule>
    <cfRule type="containsText" dxfId="779" priority="783" operator="containsText" text="4週6休以上4週7休未満">
      <formula>NOT(ISERROR(SEARCH("4週6休以上4週7休未満",CS172)))</formula>
    </cfRule>
    <cfRule type="containsText" dxfId="778" priority="784" operator="containsText" text="4週8休以上">
      <formula>NOT(ISERROR(SEARCH("4週8休以上",CS172)))</formula>
    </cfRule>
    <cfRule type="containsText" dxfId="777" priority="785" operator="containsText" text="4週7休以上4週8休未満">
      <formula>NOT(ISERROR(SEARCH("4週7休以上4週8休未満",CS172)))</formula>
    </cfRule>
  </conditionalFormatting>
  <conditionalFormatting sqref="CT180">
    <cfRule type="containsText" dxfId="776" priority="780" operator="containsText" text="4週8休以上">
      <formula>NOT(ISERROR(SEARCH("4週8休以上",CT180)))</formula>
    </cfRule>
    <cfRule type="containsText" dxfId="775" priority="781" operator="containsText" text="4週7休以上4週8休未満">
      <formula>NOT(ISERROR(SEARCH("4週7休以上4週8休未満",CT180)))</formula>
    </cfRule>
  </conditionalFormatting>
  <conditionalFormatting sqref="CT180">
    <cfRule type="containsText" dxfId="774" priority="778" operator="containsText" text="4週6休未満">
      <formula>NOT(ISERROR(SEARCH("4週6休未満",CT180)))</formula>
    </cfRule>
    <cfRule type="containsText" dxfId="773" priority="779" operator="containsText" text="4週6休以上4週7休未満">
      <formula>NOT(ISERROR(SEARCH("4週6休以上4週7休未満",CT180)))</formula>
    </cfRule>
  </conditionalFormatting>
  <conditionalFormatting sqref="CS180">
    <cfRule type="containsText" dxfId="772" priority="774" operator="containsText" text="4週6休未満">
      <formula>NOT(ISERROR(SEARCH("4週6休未満",CS180)))</formula>
    </cfRule>
    <cfRule type="containsText" dxfId="771" priority="775" operator="containsText" text="4週6休以上4週7休未満">
      <formula>NOT(ISERROR(SEARCH("4週6休以上4週7休未満",CS180)))</formula>
    </cfRule>
    <cfRule type="containsText" dxfId="770" priority="776" operator="containsText" text="4週8休以上">
      <formula>NOT(ISERROR(SEARCH("4週8休以上",CS180)))</formula>
    </cfRule>
    <cfRule type="containsText" dxfId="769" priority="777" operator="containsText" text="4週7休以上4週8休未満">
      <formula>NOT(ISERROR(SEARCH("4週7休以上4週8休未満",CS180)))</formula>
    </cfRule>
  </conditionalFormatting>
  <conditionalFormatting sqref="CT188">
    <cfRule type="containsText" dxfId="768" priority="772" operator="containsText" text="4週8休以上">
      <formula>NOT(ISERROR(SEARCH("4週8休以上",CT188)))</formula>
    </cfRule>
    <cfRule type="containsText" dxfId="767" priority="773" operator="containsText" text="4週7休以上4週8休未満">
      <formula>NOT(ISERROR(SEARCH("4週7休以上4週8休未満",CT188)))</formula>
    </cfRule>
  </conditionalFormatting>
  <conditionalFormatting sqref="CT188">
    <cfRule type="containsText" dxfId="766" priority="770" operator="containsText" text="4週6休未満">
      <formula>NOT(ISERROR(SEARCH("4週6休未満",CT188)))</formula>
    </cfRule>
    <cfRule type="containsText" dxfId="765" priority="771" operator="containsText" text="4週6休以上4週7休未満">
      <formula>NOT(ISERROR(SEARCH("4週6休以上4週7休未満",CT188)))</formula>
    </cfRule>
  </conditionalFormatting>
  <conditionalFormatting sqref="CS188">
    <cfRule type="containsText" dxfId="764" priority="766" operator="containsText" text="4週6休未満">
      <formula>NOT(ISERROR(SEARCH("4週6休未満",CS188)))</formula>
    </cfRule>
    <cfRule type="containsText" dxfId="763" priority="767" operator="containsText" text="4週6休以上4週7休未満">
      <formula>NOT(ISERROR(SEARCH("4週6休以上4週7休未満",CS188)))</formula>
    </cfRule>
    <cfRule type="containsText" dxfId="762" priority="768" operator="containsText" text="4週8休以上">
      <formula>NOT(ISERROR(SEARCH("4週8休以上",CS188)))</formula>
    </cfRule>
    <cfRule type="containsText" dxfId="761" priority="769" operator="containsText" text="4週7休以上4週8休未満">
      <formula>NOT(ISERROR(SEARCH("4週7休以上4週8休未満",CS188)))</formula>
    </cfRule>
  </conditionalFormatting>
  <conditionalFormatting sqref="CT196">
    <cfRule type="containsText" dxfId="760" priority="764" operator="containsText" text="4週8休以上">
      <formula>NOT(ISERROR(SEARCH("4週8休以上",CT196)))</formula>
    </cfRule>
    <cfRule type="containsText" dxfId="759" priority="765" operator="containsText" text="4週7休以上4週8休未満">
      <formula>NOT(ISERROR(SEARCH("4週7休以上4週8休未満",CT196)))</formula>
    </cfRule>
  </conditionalFormatting>
  <conditionalFormatting sqref="CT196">
    <cfRule type="containsText" dxfId="758" priority="762" operator="containsText" text="4週6休未満">
      <formula>NOT(ISERROR(SEARCH("4週6休未満",CT196)))</formula>
    </cfRule>
    <cfRule type="containsText" dxfId="757" priority="763" operator="containsText" text="4週6休以上4週7休未満">
      <formula>NOT(ISERROR(SEARCH("4週6休以上4週7休未満",CT196)))</formula>
    </cfRule>
  </conditionalFormatting>
  <conditionalFormatting sqref="CS196">
    <cfRule type="containsText" dxfId="756" priority="758" operator="containsText" text="4週6休未満">
      <formula>NOT(ISERROR(SEARCH("4週6休未満",CS196)))</formula>
    </cfRule>
    <cfRule type="containsText" dxfId="755" priority="759" operator="containsText" text="4週6休以上4週7休未満">
      <formula>NOT(ISERROR(SEARCH("4週6休以上4週7休未満",CS196)))</formula>
    </cfRule>
    <cfRule type="containsText" dxfId="754" priority="760" operator="containsText" text="4週8休以上">
      <formula>NOT(ISERROR(SEARCH("4週8休以上",CS196)))</formula>
    </cfRule>
    <cfRule type="containsText" dxfId="753" priority="761" operator="containsText" text="4週7休以上4週8休未満">
      <formula>NOT(ISERROR(SEARCH("4週7休以上4週8休未満",CS196)))</formula>
    </cfRule>
  </conditionalFormatting>
  <conditionalFormatting sqref="CT204">
    <cfRule type="containsText" dxfId="752" priority="756" operator="containsText" text="4週8休以上">
      <formula>NOT(ISERROR(SEARCH("4週8休以上",CT204)))</formula>
    </cfRule>
    <cfRule type="containsText" dxfId="751" priority="757" operator="containsText" text="4週7休以上4週8休未満">
      <formula>NOT(ISERROR(SEARCH("4週7休以上4週8休未満",CT204)))</formula>
    </cfRule>
  </conditionalFormatting>
  <conditionalFormatting sqref="CT204">
    <cfRule type="containsText" dxfId="750" priority="754" operator="containsText" text="4週6休未満">
      <formula>NOT(ISERROR(SEARCH("4週6休未満",CT204)))</formula>
    </cfRule>
    <cfRule type="containsText" dxfId="749" priority="755" operator="containsText" text="4週6休以上4週7休未満">
      <formula>NOT(ISERROR(SEARCH("4週6休以上4週7休未満",CT204)))</formula>
    </cfRule>
  </conditionalFormatting>
  <conditionalFormatting sqref="CS204">
    <cfRule type="containsText" dxfId="748" priority="750" operator="containsText" text="4週6休未満">
      <formula>NOT(ISERROR(SEARCH("4週6休未満",CS204)))</formula>
    </cfRule>
    <cfRule type="containsText" dxfId="747" priority="751" operator="containsText" text="4週6休以上4週7休未満">
      <formula>NOT(ISERROR(SEARCH("4週6休以上4週7休未満",CS204)))</formula>
    </cfRule>
    <cfRule type="containsText" dxfId="746" priority="752" operator="containsText" text="4週8休以上">
      <formula>NOT(ISERROR(SEARCH("4週8休以上",CS204)))</formula>
    </cfRule>
    <cfRule type="containsText" dxfId="745" priority="753" operator="containsText" text="4週7休以上4週8休未満">
      <formula>NOT(ISERROR(SEARCH("4週7休以上4週8休未満",CS204)))</formula>
    </cfRule>
  </conditionalFormatting>
  <conditionalFormatting sqref="CR25">
    <cfRule type="containsText" dxfId="744" priority="747" operator="containsText" text="4週6休以上4週7休未満">
      <formula>NOT(ISERROR(SEARCH("4週6休以上4週7休未満",CR25)))</formula>
    </cfRule>
    <cfRule type="containsText" dxfId="743" priority="748" operator="containsText" text="4週8休以上">
      <formula>NOT(ISERROR(SEARCH("4週8休以上",CR25)))</formula>
    </cfRule>
    <cfRule type="containsText" dxfId="742" priority="749" operator="containsText" text="4週7休以上4週8休未満">
      <formula>NOT(ISERROR(SEARCH("4週7休以上4週8休未満",CR25)))</formula>
    </cfRule>
  </conditionalFormatting>
  <conditionalFormatting sqref="CR25">
    <cfRule type="containsText" dxfId="741" priority="746" operator="containsText" text="4週6休未満">
      <formula>NOT(ISERROR(SEARCH("4週6休未満",CR25)))</formula>
    </cfRule>
  </conditionalFormatting>
  <conditionalFormatting sqref="CR33">
    <cfRule type="containsText" dxfId="740" priority="743" operator="containsText" text="4週6休以上4週7休未満">
      <formula>NOT(ISERROR(SEARCH("4週6休以上4週7休未満",CR33)))</formula>
    </cfRule>
    <cfRule type="containsText" dxfId="739" priority="744" operator="containsText" text="4週8休以上">
      <formula>NOT(ISERROR(SEARCH("4週8休以上",CR33)))</formula>
    </cfRule>
    <cfRule type="containsText" dxfId="738" priority="745" operator="containsText" text="4週7休以上4週8休未満">
      <formula>NOT(ISERROR(SEARCH("4週7休以上4週8休未満",CR33)))</formula>
    </cfRule>
  </conditionalFormatting>
  <conditionalFormatting sqref="CR33">
    <cfRule type="containsText" dxfId="737" priority="742" operator="containsText" text="4週6休未満">
      <formula>NOT(ISERROR(SEARCH("4週6休未満",CR33)))</formula>
    </cfRule>
  </conditionalFormatting>
  <conditionalFormatting sqref="CR41">
    <cfRule type="containsText" dxfId="736" priority="739" operator="containsText" text="4週6休以上4週7休未満">
      <formula>NOT(ISERROR(SEARCH("4週6休以上4週7休未満",CR41)))</formula>
    </cfRule>
    <cfRule type="containsText" dxfId="735" priority="740" operator="containsText" text="4週8休以上">
      <formula>NOT(ISERROR(SEARCH("4週8休以上",CR41)))</formula>
    </cfRule>
    <cfRule type="containsText" dxfId="734" priority="741" operator="containsText" text="4週7休以上4週8休未満">
      <formula>NOT(ISERROR(SEARCH("4週7休以上4週8休未満",CR41)))</formula>
    </cfRule>
  </conditionalFormatting>
  <conditionalFormatting sqref="CR41">
    <cfRule type="containsText" dxfId="733" priority="738" operator="containsText" text="4週6休未満">
      <formula>NOT(ISERROR(SEARCH("4週6休未満",CR41)))</formula>
    </cfRule>
  </conditionalFormatting>
  <conditionalFormatting sqref="CR49">
    <cfRule type="containsText" dxfId="732" priority="735" operator="containsText" text="4週6休以上4週7休未満">
      <formula>NOT(ISERROR(SEARCH("4週6休以上4週7休未満",CR49)))</formula>
    </cfRule>
    <cfRule type="containsText" dxfId="731" priority="736" operator="containsText" text="4週8休以上">
      <formula>NOT(ISERROR(SEARCH("4週8休以上",CR49)))</formula>
    </cfRule>
    <cfRule type="containsText" dxfId="730" priority="737" operator="containsText" text="4週7休以上4週8休未満">
      <formula>NOT(ISERROR(SEARCH("4週7休以上4週8休未満",CR49)))</formula>
    </cfRule>
  </conditionalFormatting>
  <conditionalFormatting sqref="CR49">
    <cfRule type="containsText" dxfId="729" priority="734" operator="containsText" text="4週6休未満">
      <formula>NOT(ISERROR(SEARCH("4週6休未満",CR49)))</formula>
    </cfRule>
  </conditionalFormatting>
  <conditionalFormatting sqref="CR57">
    <cfRule type="containsText" dxfId="728" priority="731" operator="containsText" text="4週6休以上4週7休未満">
      <formula>NOT(ISERROR(SEARCH("4週6休以上4週7休未満",CR57)))</formula>
    </cfRule>
    <cfRule type="containsText" dxfId="727" priority="732" operator="containsText" text="4週8休以上">
      <formula>NOT(ISERROR(SEARCH("4週8休以上",CR57)))</formula>
    </cfRule>
    <cfRule type="containsText" dxfId="726" priority="733" operator="containsText" text="4週7休以上4週8休未満">
      <formula>NOT(ISERROR(SEARCH("4週7休以上4週8休未満",CR57)))</formula>
    </cfRule>
  </conditionalFormatting>
  <conditionalFormatting sqref="CR57">
    <cfRule type="containsText" dxfId="725" priority="730" operator="containsText" text="4週6休未満">
      <formula>NOT(ISERROR(SEARCH("4週6休未満",CR57)))</formula>
    </cfRule>
  </conditionalFormatting>
  <conditionalFormatting sqref="CR65">
    <cfRule type="containsText" dxfId="724" priority="727" operator="containsText" text="4週6休以上4週7休未満">
      <formula>NOT(ISERROR(SEARCH("4週6休以上4週7休未満",CR65)))</formula>
    </cfRule>
    <cfRule type="containsText" dxfId="723" priority="728" operator="containsText" text="4週8休以上">
      <formula>NOT(ISERROR(SEARCH("4週8休以上",CR65)))</formula>
    </cfRule>
    <cfRule type="containsText" dxfId="722" priority="729" operator="containsText" text="4週7休以上4週8休未満">
      <formula>NOT(ISERROR(SEARCH("4週7休以上4週8休未満",CR65)))</formula>
    </cfRule>
  </conditionalFormatting>
  <conditionalFormatting sqref="CR65">
    <cfRule type="containsText" dxfId="721" priority="726" operator="containsText" text="4週6休未満">
      <formula>NOT(ISERROR(SEARCH("4週6休未満",CR65)))</formula>
    </cfRule>
  </conditionalFormatting>
  <conditionalFormatting sqref="CR73">
    <cfRule type="containsText" dxfId="720" priority="723" operator="containsText" text="4週6休以上4週7休未満">
      <formula>NOT(ISERROR(SEARCH("4週6休以上4週7休未満",CR73)))</formula>
    </cfRule>
    <cfRule type="containsText" dxfId="719" priority="724" operator="containsText" text="4週8休以上">
      <formula>NOT(ISERROR(SEARCH("4週8休以上",CR73)))</formula>
    </cfRule>
    <cfRule type="containsText" dxfId="718" priority="725" operator="containsText" text="4週7休以上4週8休未満">
      <formula>NOT(ISERROR(SEARCH("4週7休以上4週8休未満",CR73)))</formula>
    </cfRule>
  </conditionalFormatting>
  <conditionalFormatting sqref="CR73">
    <cfRule type="containsText" dxfId="717" priority="722" operator="containsText" text="4週6休未満">
      <formula>NOT(ISERROR(SEARCH("4週6休未満",CR73)))</formula>
    </cfRule>
  </conditionalFormatting>
  <conditionalFormatting sqref="CR81">
    <cfRule type="containsText" dxfId="716" priority="719" operator="containsText" text="4週6休以上4週7休未満">
      <formula>NOT(ISERROR(SEARCH("4週6休以上4週7休未満",CR81)))</formula>
    </cfRule>
    <cfRule type="containsText" dxfId="715" priority="720" operator="containsText" text="4週8休以上">
      <formula>NOT(ISERROR(SEARCH("4週8休以上",CR81)))</formula>
    </cfRule>
    <cfRule type="containsText" dxfId="714" priority="721" operator="containsText" text="4週7休以上4週8休未満">
      <formula>NOT(ISERROR(SEARCH("4週7休以上4週8休未満",CR81)))</formula>
    </cfRule>
  </conditionalFormatting>
  <conditionalFormatting sqref="CR81">
    <cfRule type="containsText" dxfId="713" priority="718" operator="containsText" text="4週6休未満">
      <formula>NOT(ISERROR(SEARCH("4週6休未満",CR81)))</formula>
    </cfRule>
  </conditionalFormatting>
  <conditionalFormatting sqref="CR89">
    <cfRule type="containsText" dxfId="712" priority="715" operator="containsText" text="4週6休以上4週7休未満">
      <formula>NOT(ISERROR(SEARCH("4週6休以上4週7休未満",CR89)))</formula>
    </cfRule>
    <cfRule type="containsText" dxfId="711" priority="716" operator="containsText" text="4週8休以上">
      <formula>NOT(ISERROR(SEARCH("4週8休以上",CR89)))</formula>
    </cfRule>
    <cfRule type="containsText" dxfId="710" priority="717" operator="containsText" text="4週7休以上4週8休未満">
      <formula>NOT(ISERROR(SEARCH("4週7休以上4週8休未満",CR89)))</formula>
    </cfRule>
  </conditionalFormatting>
  <conditionalFormatting sqref="CR89">
    <cfRule type="containsText" dxfId="709" priority="714" operator="containsText" text="4週6休未満">
      <formula>NOT(ISERROR(SEARCH("4週6休未満",CR89)))</formula>
    </cfRule>
  </conditionalFormatting>
  <conditionalFormatting sqref="CR97">
    <cfRule type="containsText" dxfId="708" priority="711" operator="containsText" text="4週6休以上4週7休未満">
      <formula>NOT(ISERROR(SEARCH("4週6休以上4週7休未満",CR97)))</formula>
    </cfRule>
    <cfRule type="containsText" dxfId="707" priority="712" operator="containsText" text="4週8休以上">
      <formula>NOT(ISERROR(SEARCH("4週8休以上",CR97)))</formula>
    </cfRule>
    <cfRule type="containsText" dxfId="706" priority="713" operator="containsText" text="4週7休以上4週8休未満">
      <formula>NOT(ISERROR(SEARCH("4週7休以上4週8休未満",CR97)))</formula>
    </cfRule>
  </conditionalFormatting>
  <conditionalFormatting sqref="CR97">
    <cfRule type="containsText" dxfId="705" priority="710" operator="containsText" text="4週6休未満">
      <formula>NOT(ISERROR(SEARCH("4週6休未満",CR97)))</formula>
    </cfRule>
  </conditionalFormatting>
  <conditionalFormatting sqref="CR105">
    <cfRule type="containsText" dxfId="704" priority="707" operator="containsText" text="4週6休以上4週7休未満">
      <formula>NOT(ISERROR(SEARCH("4週6休以上4週7休未満",CR105)))</formula>
    </cfRule>
    <cfRule type="containsText" dxfId="703" priority="708" operator="containsText" text="4週8休以上">
      <formula>NOT(ISERROR(SEARCH("4週8休以上",CR105)))</formula>
    </cfRule>
    <cfRule type="containsText" dxfId="702" priority="709" operator="containsText" text="4週7休以上4週8休未満">
      <formula>NOT(ISERROR(SEARCH("4週7休以上4週8休未満",CR105)))</formula>
    </cfRule>
  </conditionalFormatting>
  <conditionalFormatting sqref="CR105">
    <cfRule type="containsText" dxfId="701" priority="706" operator="containsText" text="4週6休未満">
      <formula>NOT(ISERROR(SEARCH("4週6休未満",CR105)))</formula>
    </cfRule>
  </conditionalFormatting>
  <conditionalFormatting sqref="CR113">
    <cfRule type="containsText" dxfId="700" priority="703" operator="containsText" text="4週6休以上4週7休未満">
      <formula>NOT(ISERROR(SEARCH("4週6休以上4週7休未満",CR113)))</formula>
    </cfRule>
    <cfRule type="containsText" dxfId="699" priority="704" operator="containsText" text="4週8休以上">
      <formula>NOT(ISERROR(SEARCH("4週8休以上",CR113)))</formula>
    </cfRule>
    <cfRule type="containsText" dxfId="698" priority="705" operator="containsText" text="4週7休以上4週8休未満">
      <formula>NOT(ISERROR(SEARCH("4週7休以上4週8休未満",CR113)))</formula>
    </cfRule>
  </conditionalFormatting>
  <conditionalFormatting sqref="CR113">
    <cfRule type="containsText" dxfId="697" priority="702" operator="containsText" text="4週6休未満">
      <formula>NOT(ISERROR(SEARCH("4週6休未満",CR113)))</formula>
    </cfRule>
  </conditionalFormatting>
  <conditionalFormatting sqref="CR121">
    <cfRule type="containsText" dxfId="696" priority="699" operator="containsText" text="4週6休以上4週7休未満">
      <formula>NOT(ISERROR(SEARCH("4週6休以上4週7休未満",CR121)))</formula>
    </cfRule>
    <cfRule type="containsText" dxfId="695" priority="700" operator="containsText" text="4週8休以上">
      <formula>NOT(ISERROR(SEARCH("4週8休以上",CR121)))</formula>
    </cfRule>
    <cfRule type="containsText" dxfId="694" priority="701" operator="containsText" text="4週7休以上4週8休未満">
      <formula>NOT(ISERROR(SEARCH("4週7休以上4週8休未満",CR121)))</formula>
    </cfRule>
  </conditionalFormatting>
  <conditionalFormatting sqref="CR121">
    <cfRule type="containsText" dxfId="693" priority="698" operator="containsText" text="4週6休未満">
      <formula>NOT(ISERROR(SEARCH("4週6休未満",CR121)))</formula>
    </cfRule>
  </conditionalFormatting>
  <conditionalFormatting sqref="CR129">
    <cfRule type="containsText" dxfId="692" priority="695" operator="containsText" text="4週6休以上4週7休未満">
      <formula>NOT(ISERROR(SEARCH("4週6休以上4週7休未満",CR129)))</formula>
    </cfRule>
    <cfRule type="containsText" dxfId="691" priority="696" operator="containsText" text="4週8休以上">
      <formula>NOT(ISERROR(SEARCH("4週8休以上",CR129)))</formula>
    </cfRule>
    <cfRule type="containsText" dxfId="690" priority="697" operator="containsText" text="4週7休以上4週8休未満">
      <formula>NOT(ISERROR(SEARCH("4週7休以上4週8休未満",CR129)))</formula>
    </cfRule>
  </conditionalFormatting>
  <conditionalFormatting sqref="CR129">
    <cfRule type="containsText" dxfId="689" priority="694" operator="containsText" text="4週6休未満">
      <formula>NOT(ISERROR(SEARCH("4週6休未満",CR129)))</formula>
    </cfRule>
  </conditionalFormatting>
  <conditionalFormatting sqref="CR137">
    <cfRule type="containsText" dxfId="688" priority="691" operator="containsText" text="4週6休以上4週7休未満">
      <formula>NOT(ISERROR(SEARCH("4週6休以上4週7休未満",CR137)))</formula>
    </cfRule>
    <cfRule type="containsText" dxfId="687" priority="692" operator="containsText" text="4週8休以上">
      <formula>NOT(ISERROR(SEARCH("4週8休以上",CR137)))</formula>
    </cfRule>
    <cfRule type="containsText" dxfId="686" priority="693" operator="containsText" text="4週7休以上4週8休未満">
      <formula>NOT(ISERROR(SEARCH("4週7休以上4週8休未満",CR137)))</formula>
    </cfRule>
  </conditionalFormatting>
  <conditionalFormatting sqref="CR137">
    <cfRule type="containsText" dxfId="685" priority="690" operator="containsText" text="4週6休未満">
      <formula>NOT(ISERROR(SEARCH("4週6休未満",CR137)))</formula>
    </cfRule>
  </conditionalFormatting>
  <conditionalFormatting sqref="CR145">
    <cfRule type="containsText" dxfId="684" priority="687" operator="containsText" text="4週6休以上4週7休未満">
      <formula>NOT(ISERROR(SEARCH("4週6休以上4週7休未満",CR145)))</formula>
    </cfRule>
    <cfRule type="containsText" dxfId="683" priority="688" operator="containsText" text="4週8休以上">
      <formula>NOT(ISERROR(SEARCH("4週8休以上",CR145)))</formula>
    </cfRule>
    <cfRule type="containsText" dxfId="682" priority="689" operator="containsText" text="4週7休以上4週8休未満">
      <formula>NOT(ISERROR(SEARCH("4週7休以上4週8休未満",CR145)))</formula>
    </cfRule>
  </conditionalFormatting>
  <conditionalFormatting sqref="CR145">
    <cfRule type="containsText" dxfId="681" priority="686" operator="containsText" text="4週6休未満">
      <formula>NOT(ISERROR(SEARCH("4週6休未満",CR145)))</formula>
    </cfRule>
  </conditionalFormatting>
  <conditionalFormatting sqref="CR153">
    <cfRule type="containsText" dxfId="680" priority="683" operator="containsText" text="4週6休以上4週7休未満">
      <formula>NOT(ISERROR(SEARCH("4週6休以上4週7休未満",CR153)))</formula>
    </cfRule>
    <cfRule type="containsText" dxfId="679" priority="684" operator="containsText" text="4週8休以上">
      <formula>NOT(ISERROR(SEARCH("4週8休以上",CR153)))</formula>
    </cfRule>
    <cfRule type="containsText" dxfId="678" priority="685" operator="containsText" text="4週7休以上4週8休未満">
      <formula>NOT(ISERROR(SEARCH("4週7休以上4週8休未満",CR153)))</formula>
    </cfRule>
  </conditionalFormatting>
  <conditionalFormatting sqref="CR153">
    <cfRule type="containsText" dxfId="677" priority="682" operator="containsText" text="4週6休未満">
      <formula>NOT(ISERROR(SEARCH("4週6休未満",CR153)))</formula>
    </cfRule>
  </conditionalFormatting>
  <conditionalFormatting sqref="CR161">
    <cfRule type="containsText" dxfId="676" priority="679" operator="containsText" text="4週6休以上4週7休未満">
      <formula>NOT(ISERROR(SEARCH("4週6休以上4週7休未満",CR161)))</formula>
    </cfRule>
    <cfRule type="containsText" dxfId="675" priority="680" operator="containsText" text="4週8休以上">
      <formula>NOT(ISERROR(SEARCH("4週8休以上",CR161)))</formula>
    </cfRule>
    <cfRule type="containsText" dxfId="674" priority="681" operator="containsText" text="4週7休以上4週8休未満">
      <formula>NOT(ISERROR(SEARCH("4週7休以上4週8休未満",CR161)))</formula>
    </cfRule>
  </conditionalFormatting>
  <conditionalFormatting sqref="CR161">
    <cfRule type="containsText" dxfId="673" priority="678" operator="containsText" text="4週6休未満">
      <formula>NOT(ISERROR(SEARCH("4週6休未満",CR161)))</formula>
    </cfRule>
  </conditionalFormatting>
  <conditionalFormatting sqref="CR169">
    <cfRule type="containsText" dxfId="672" priority="675" operator="containsText" text="4週6休以上4週7休未満">
      <formula>NOT(ISERROR(SEARCH("4週6休以上4週7休未満",CR169)))</formula>
    </cfRule>
    <cfRule type="containsText" dxfId="671" priority="676" operator="containsText" text="4週8休以上">
      <formula>NOT(ISERROR(SEARCH("4週8休以上",CR169)))</formula>
    </cfRule>
    <cfRule type="containsText" dxfId="670" priority="677" operator="containsText" text="4週7休以上4週8休未満">
      <formula>NOT(ISERROR(SEARCH("4週7休以上4週8休未満",CR169)))</formula>
    </cfRule>
  </conditionalFormatting>
  <conditionalFormatting sqref="CR169">
    <cfRule type="containsText" dxfId="669" priority="674" operator="containsText" text="4週6休未満">
      <formula>NOT(ISERROR(SEARCH("4週6休未満",CR169)))</formula>
    </cfRule>
  </conditionalFormatting>
  <conditionalFormatting sqref="CR177">
    <cfRule type="containsText" dxfId="668" priority="671" operator="containsText" text="4週6休以上4週7休未満">
      <formula>NOT(ISERROR(SEARCH("4週6休以上4週7休未満",CR177)))</formula>
    </cfRule>
    <cfRule type="containsText" dxfId="667" priority="672" operator="containsText" text="4週8休以上">
      <formula>NOT(ISERROR(SEARCH("4週8休以上",CR177)))</formula>
    </cfRule>
    <cfRule type="containsText" dxfId="666" priority="673" operator="containsText" text="4週7休以上4週8休未満">
      <formula>NOT(ISERROR(SEARCH("4週7休以上4週8休未満",CR177)))</formula>
    </cfRule>
  </conditionalFormatting>
  <conditionalFormatting sqref="CR177">
    <cfRule type="containsText" dxfId="665" priority="670" operator="containsText" text="4週6休未満">
      <formula>NOT(ISERROR(SEARCH("4週6休未満",CR177)))</formula>
    </cfRule>
  </conditionalFormatting>
  <conditionalFormatting sqref="CR185">
    <cfRule type="containsText" dxfId="664" priority="667" operator="containsText" text="4週6休以上4週7休未満">
      <formula>NOT(ISERROR(SEARCH("4週6休以上4週7休未満",CR185)))</formula>
    </cfRule>
    <cfRule type="containsText" dxfId="663" priority="668" operator="containsText" text="4週8休以上">
      <formula>NOT(ISERROR(SEARCH("4週8休以上",CR185)))</formula>
    </cfRule>
    <cfRule type="containsText" dxfId="662" priority="669" operator="containsText" text="4週7休以上4週8休未満">
      <formula>NOT(ISERROR(SEARCH("4週7休以上4週8休未満",CR185)))</formula>
    </cfRule>
  </conditionalFormatting>
  <conditionalFormatting sqref="CR185">
    <cfRule type="containsText" dxfId="661" priority="666" operator="containsText" text="4週6休未満">
      <formula>NOT(ISERROR(SEARCH("4週6休未満",CR185)))</formula>
    </cfRule>
  </conditionalFormatting>
  <conditionalFormatting sqref="CR193">
    <cfRule type="containsText" dxfId="660" priority="663" operator="containsText" text="4週6休以上4週7休未満">
      <formula>NOT(ISERROR(SEARCH("4週6休以上4週7休未満",CR193)))</formula>
    </cfRule>
    <cfRule type="containsText" dxfId="659" priority="664" operator="containsText" text="4週8休以上">
      <formula>NOT(ISERROR(SEARCH("4週8休以上",CR193)))</formula>
    </cfRule>
    <cfRule type="containsText" dxfId="658" priority="665" operator="containsText" text="4週7休以上4週8休未満">
      <formula>NOT(ISERROR(SEARCH("4週7休以上4週8休未満",CR193)))</formula>
    </cfRule>
  </conditionalFormatting>
  <conditionalFormatting sqref="CR193">
    <cfRule type="containsText" dxfId="657" priority="662" operator="containsText" text="4週6休未満">
      <formula>NOT(ISERROR(SEARCH("4週6休未満",CR193)))</formula>
    </cfRule>
  </conditionalFormatting>
  <conditionalFormatting sqref="CR201">
    <cfRule type="containsText" dxfId="656" priority="659" operator="containsText" text="4週6休以上4週7休未満">
      <formula>NOT(ISERROR(SEARCH("4週6休以上4週7休未満",CR201)))</formula>
    </cfRule>
    <cfRule type="containsText" dxfId="655" priority="660" operator="containsText" text="4週8休以上">
      <formula>NOT(ISERROR(SEARCH("4週8休以上",CR201)))</formula>
    </cfRule>
    <cfRule type="containsText" dxfId="654" priority="661" operator="containsText" text="4週7休以上4週8休未満">
      <formula>NOT(ISERROR(SEARCH("4週7休以上4週8休未満",CR201)))</formula>
    </cfRule>
  </conditionalFormatting>
  <conditionalFormatting sqref="CR201">
    <cfRule type="containsText" dxfId="653" priority="658" operator="containsText" text="4週6休未満">
      <formula>NOT(ISERROR(SEARCH("4週6休未満",CR201)))</formula>
    </cfRule>
  </conditionalFormatting>
  <conditionalFormatting sqref="CF82:CJ83">
    <cfRule type="expression" dxfId="652" priority="657">
      <formula>MONTH($D$22)=12</formula>
    </cfRule>
  </conditionalFormatting>
  <conditionalFormatting sqref="BP105:BR105">
    <cfRule type="expression" dxfId="651" priority="656">
      <formula>MONTH($D$98)=8</formula>
    </cfRule>
  </conditionalFormatting>
  <conditionalFormatting sqref="CK82:CK83">
    <cfRule type="expression" dxfId="650" priority="655">
      <formula>MONTH($D$14)=12</formula>
    </cfRule>
  </conditionalFormatting>
  <conditionalFormatting sqref="CL98:CM99">
    <cfRule type="expression" dxfId="649" priority="654">
      <formula>MONTH($D$14)=12</formula>
    </cfRule>
  </conditionalFormatting>
  <conditionalFormatting sqref="CF98:CF99">
    <cfRule type="expression" dxfId="648" priority="653">
      <formula>MONTH($D$14)=12</formula>
    </cfRule>
  </conditionalFormatting>
  <conditionalFormatting sqref="CL106:CM107">
    <cfRule type="expression" dxfId="647" priority="652">
      <formula>MONTH($D$14)=12</formula>
    </cfRule>
  </conditionalFormatting>
  <conditionalFormatting sqref="CH90:CI91">
    <cfRule type="expression" dxfId="646" priority="651">
      <formula>MONTH($D$14)=12</formula>
    </cfRule>
  </conditionalFormatting>
  <conditionalFormatting sqref="CH66:CI67">
    <cfRule type="expression" dxfId="645" priority="650">
      <formula>MONTH($D$14)=12</formula>
    </cfRule>
  </conditionalFormatting>
  <conditionalFormatting sqref="CJ58:CK59">
    <cfRule type="expression" dxfId="644" priority="649">
      <formula>MONTH($D$14)=12</formula>
    </cfRule>
  </conditionalFormatting>
  <conditionalFormatting sqref="CM50:CN51">
    <cfRule type="expression" dxfId="643" priority="648">
      <formula>MONTH($D$14)=12</formula>
    </cfRule>
  </conditionalFormatting>
  <conditionalFormatting sqref="CI42:CJ43">
    <cfRule type="expression" dxfId="642" priority="647">
      <formula>MONTH($D$14)=12</formula>
    </cfRule>
  </conditionalFormatting>
  <conditionalFormatting sqref="CK34:CL35">
    <cfRule type="expression" dxfId="641" priority="646">
      <formula>MONTH($D$14)=12</formula>
    </cfRule>
  </conditionalFormatting>
  <conditionalFormatting sqref="CN26:CN27">
    <cfRule type="expression" dxfId="640" priority="645">
      <formula>MONTH($D$14)=12</formula>
    </cfRule>
  </conditionalFormatting>
  <conditionalFormatting sqref="BD18:CF18">
    <cfRule type="containsText" dxfId="639" priority="643" operator="containsText" text="日">
      <formula>NOT(ISERROR(SEARCH("日",BD18)))</formula>
    </cfRule>
    <cfRule type="containsText" dxfId="638" priority="644" operator="containsText" text="土">
      <formula>NOT(ISERROR(SEARCH("土",BD18)))</formula>
    </cfRule>
  </conditionalFormatting>
  <conditionalFormatting sqref="DB7">
    <cfRule type="cellIs" dxfId="637" priority="633" operator="equal">
      <formula>"雨"</formula>
    </cfRule>
    <cfRule type="cellIs" dxfId="636" priority="634" operator="equal">
      <formula>"休"</formula>
    </cfRule>
  </conditionalFormatting>
  <conditionalFormatting sqref="EN2:EP2 EP207:EQ207 EN208 EO208:EQ210 EN211 EN214:EQ218 EN11:EQ17 EN206:EQ206 EN222:EQ1048576 EN21:EQ24 EO18:EQ19 EQ20 EN29:EQ32 EQ28 EN37:EQ40 EQ36 EN45:EQ48 EQ44 EN53:EQ56 EQ52 EN61:EQ64 EQ60 EN69:EQ72 EQ68 EN77:EQ80 EQ76 EN85:EQ88 EQ84 EN93:EQ96 EQ92 EN101:EQ104 EQ100 EN109:EQ109 EQ108 EO25:EQ27 EO33:EQ35 EO41:EQ43 EO49:EQ51 EO57:EQ59 EO65:EQ67 EO73:EQ75 EO81:EQ83 EO89:EQ91 EO97:EQ99 EO105:EQ107">
    <cfRule type="containsText" dxfId="635" priority="636" operator="containsText" text="4週6休以上4週7休未満">
      <formula>NOT(ISERROR(SEARCH("4週6休以上4週7休未満",EN2)))</formula>
    </cfRule>
    <cfRule type="containsText" dxfId="634" priority="637" operator="containsText" text="4週8休以上">
      <formula>NOT(ISERROR(SEARCH("4週8休以上",EN2)))</formula>
    </cfRule>
    <cfRule type="containsText" dxfId="633" priority="638" operator="containsText" text="4週7休以上4週8休未満">
      <formula>NOT(ISERROR(SEARCH("4週7休以上4週8休未満",EN2)))</formula>
    </cfRule>
  </conditionalFormatting>
  <conditionalFormatting sqref="EN3:EQ4 EN5">
    <cfRule type="containsText" dxfId="632" priority="623" operator="containsText" text="4週6休未満">
      <formula>NOT(ISERROR(SEARCH("4週6休未満",EN3)))</formula>
    </cfRule>
    <cfRule type="containsText" dxfId="631" priority="624" operator="containsText" text="4週6休以上4週7休未満">
      <formula>NOT(ISERROR(SEARCH("4週6休以上4週7休未満",EN3)))</formula>
    </cfRule>
    <cfRule type="containsText" dxfId="630" priority="625" operator="containsText" text="4週8休以上">
      <formula>NOT(ISERROR(SEARCH("4週8休以上",EN3)))</formula>
    </cfRule>
    <cfRule type="containsText" dxfId="629" priority="626" operator="containsText" text="4週7休以上4週8休未満">
      <formula>NOT(ISERROR(SEARCH("4週7休以上4週8休未満",EN3)))</formula>
    </cfRule>
  </conditionalFormatting>
  <conditionalFormatting sqref="EN8:EQ9 EN10">
    <cfRule type="containsText" dxfId="628" priority="628" operator="containsText" text="4週6休未満">
      <formula>NOT(ISERROR(SEARCH("4週6休未満",EN8)))</formula>
    </cfRule>
    <cfRule type="containsText" dxfId="627" priority="629" operator="containsText" text="4週6休以上4週7休未満">
      <formula>NOT(ISERROR(SEARCH("4週6休以上4週7休未満",EN8)))</formula>
    </cfRule>
    <cfRule type="containsText" dxfId="626" priority="630" operator="containsText" text="4週8休以上">
      <formula>NOT(ISERROR(SEARCH("4週8休以上",EN8)))</formula>
    </cfRule>
    <cfRule type="containsText" dxfId="625" priority="631" operator="containsText" text="4週7休以上4週8休未満">
      <formula>NOT(ISERROR(SEARCH("4週7休以上4週8休未満",EN8)))</formula>
    </cfRule>
  </conditionalFormatting>
  <conditionalFormatting sqref="EO211:EP213">
    <cfRule type="containsText" dxfId="624" priority="613" operator="containsText" text="4週6休未満">
      <formula>NOT(ISERROR(SEARCH("4週6休未満",EO211)))</formula>
    </cfRule>
    <cfRule type="containsText" dxfId="623" priority="614" operator="containsText" text="4週6休以上4週7休未満">
      <formula>NOT(ISERROR(SEARCH("4週6休以上4週7休未満",EO211)))</formula>
    </cfRule>
    <cfRule type="containsText" dxfId="622" priority="615" operator="containsText" text="4週8休以上">
      <formula>NOT(ISERROR(SEARCH("4週8休以上",EO211)))</formula>
    </cfRule>
    <cfRule type="containsText" dxfId="621" priority="616" operator="containsText" text="4週7休以上4週8休未満">
      <formula>NOT(ISERROR(SEARCH("4週7休以上4週8休未満",EO211)))</formula>
    </cfRule>
  </conditionalFormatting>
  <conditionalFormatting sqref="EO208:EQ210 EN2:EP2 EP207:EQ207 EN208 EN211 EN214:EQ218 EN11:EQ17 EN206:EQ206 EN222:EQ1048576 EN21:EQ24 EO18:EQ19 EQ20 EN29:EQ32 EQ28 EN37:EQ40 EQ36 EN45:EQ48 EQ44 EN53:EQ56 EQ52 EN61:EQ64 EQ60 EN69:EQ72 EQ68 EN77:EQ80 EQ76 EN85:EQ88 EQ84 EN93:EQ96 EQ92 EN101:EQ104 EQ100 EN109:EQ109 EQ108 EO25:EQ27 EO33:EQ35 EO41:EQ43 EO49:EQ51 EO57:EQ59 EO65:EQ67 EO73:EQ75 EO81:EQ83 EO89:EQ91 EO97:EQ99 EO105:EQ107">
    <cfRule type="containsText" dxfId="620" priority="635" operator="containsText" text="4週6休未満">
      <formula>NOT(ISERROR(SEARCH("4週6休未満",EN2)))</formula>
    </cfRule>
  </conditionalFormatting>
  <conditionalFormatting sqref="EQ3:EQ4">
    <cfRule type="containsText" dxfId="619" priority="627" operator="containsText" text="4週8休以上">
      <formula>NOT(ISERROR(SEARCH("4週8休以上",EQ3)))</formula>
    </cfRule>
  </conditionalFormatting>
  <conditionalFormatting sqref="EQ8:EQ9">
    <cfRule type="containsText" dxfId="618" priority="632" operator="containsText" text="4週8休以上">
      <formula>NOT(ISERROR(SEARCH("4週8休以上",EQ8)))</formula>
    </cfRule>
  </conditionalFormatting>
  <conditionalFormatting sqref="EQ214:EQ218 EQ11:EQ109 EQ206:EQ209 EQ222:EQ1048576">
    <cfRule type="containsText" dxfId="617" priority="639" operator="containsText" text="4週8休以上">
      <formula>NOT(ISERROR(SEARCH("4週8休以上",EQ11)))</formula>
    </cfRule>
  </conditionalFormatting>
  <conditionalFormatting sqref="EQ210:EQ212">
    <cfRule type="containsText" dxfId="616" priority="622" operator="containsText" text="4週8休以上">
      <formula>NOT(ISERROR(SEARCH("4週8休以上",EQ210)))</formula>
    </cfRule>
  </conditionalFormatting>
  <conditionalFormatting sqref="EQ211:EQ213">
    <cfRule type="containsText" dxfId="615" priority="618" operator="containsText" text="4週6休未満">
      <formula>NOT(ISERROR(SEARCH("4週6休未満",EQ211)))</formula>
    </cfRule>
    <cfRule type="containsText" dxfId="614" priority="619" operator="containsText" text="4週6休以上4週7休未満">
      <formula>NOT(ISERROR(SEARCH("4週6休以上4週7休未満",EQ211)))</formula>
    </cfRule>
    <cfRule type="containsText" dxfId="613" priority="620" operator="containsText" text="4週8休以上">
      <formula>NOT(ISERROR(SEARCH("4週8休以上",EQ211)))</formula>
    </cfRule>
    <cfRule type="containsText" dxfId="612" priority="621" operator="containsText" text="4週7休以上4週8休未満">
      <formula>NOT(ISERROR(SEARCH("4週7休以上4週8休未満",EQ211)))</formula>
    </cfRule>
  </conditionalFormatting>
  <conditionalFormatting sqref="EQ213">
    <cfRule type="containsText" dxfId="611" priority="617" operator="containsText" text="4週8休以上">
      <formula>NOT(ISERROR(SEARCH("4週8休以上",EQ213)))</formula>
    </cfRule>
  </conditionalFormatting>
  <conditionalFormatting sqref="DB7:DE7">
    <cfRule type="cellIs" dxfId="610" priority="612" operator="equal">
      <formula>""</formula>
    </cfRule>
  </conditionalFormatting>
  <conditionalFormatting sqref="DB16:EJ16 DB24:EJ24">
    <cfRule type="expression" dxfId="609" priority="640">
      <formula>OR(DB16="土",DB16="日")</formula>
    </cfRule>
  </conditionalFormatting>
  <conditionalFormatting sqref="DK15:DM17">
    <cfRule type="expression" dxfId="608" priority="611">
      <formula>MONTH($D$14)=8</formula>
    </cfRule>
  </conditionalFormatting>
  <conditionalFormatting sqref="EA16:EJ17">
    <cfRule type="expression" dxfId="607" priority="610">
      <formula>MONTH($D$14)=12</formula>
    </cfRule>
  </conditionalFormatting>
  <conditionalFormatting sqref="DK23:DM27">
    <cfRule type="expression" dxfId="606" priority="609">
      <formula>MONTH($D$22)=8</formula>
    </cfRule>
  </conditionalFormatting>
  <conditionalFormatting sqref="EA24:EB27">
    <cfRule type="expression" dxfId="605" priority="608">
      <formula>MONTH($D$22)=12</formula>
    </cfRule>
  </conditionalFormatting>
  <conditionalFormatting sqref="EN110:EQ112 EN117:EQ120 EQ116 EN125:EQ128 EQ124 EN133:EQ136 EQ132 EN141:EQ144 EQ140 EN149:EQ152 EQ148 EN157:EQ160 EQ156 EN165:EQ168 EQ164 EN173:EQ176 EQ172 EN181:EQ184 EQ180 EN189:EQ192 EQ188 EN197:EQ200 EQ196 EN205:EQ205 EQ204 EO113:EQ115 EO121:EQ123 EO129:EQ131 EO137:EQ139 EO145:EQ147 EO153:EQ155 EO161:EQ163 EO169:EQ171 EO177:EQ179 EO185:EQ187 EO193:EQ195 EO201:EQ203">
    <cfRule type="containsText" dxfId="604" priority="604" operator="containsText" text="4週6休以上4週7休未満">
      <formula>NOT(ISERROR(SEARCH("4週6休以上4週7休未満",EN110)))</formula>
    </cfRule>
    <cfRule type="containsText" dxfId="603" priority="605" operator="containsText" text="4週8休以上">
      <formula>NOT(ISERROR(SEARCH("4週8休以上",EN110)))</formula>
    </cfRule>
    <cfRule type="containsText" dxfId="602" priority="606" operator="containsText" text="4週7休以上4週8休未満">
      <formula>NOT(ISERROR(SEARCH("4週7休以上4週8休未満",EN110)))</formula>
    </cfRule>
  </conditionalFormatting>
  <conditionalFormatting sqref="EN110:EQ112 EN117:EQ120 EQ116 EN125:EQ128 EQ124 EN133:EQ136 EQ132 EN141:EQ144 EQ140 EN149:EQ152 EQ148 EN157:EQ160 EQ156 EN165:EQ168 EQ164 EN173:EQ176 EQ172 EN181:EQ184 EQ180 EN189:EQ192 EQ188 EN197:EQ200 EQ196 EN205:EQ205 EQ204 EO113:EQ115 EO121:EQ123 EO129:EQ131 EO137:EQ139 EO145:EQ147 EO153:EQ155 EO161:EQ163 EO169:EQ171 EO177:EQ179 EO185:EQ187 EO193:EQ195 EO201:EQ203">
    <cfRule type="containsText" dxfId="601" priority="603" operator="containsText" text="4週6休未満">
      <formula>NOT(ISERROR(SEARCH("4週6休未満",EN110)))</formula>
    </cfRule>
  </conditionalFormatting>
  <conditionalFormatting sqref="EQ110:EQ205">
    <cfRule type="containsText" dxfId="600" priority="607" operator="containsText" text="4週8休以上">
      <formula>NOT(ISERROR(SEARCH("4週8休以上",EQ110)))</formula>
    </cfRule>
  </conditionalFormatting>
  <conditionalFormatting sqref="CY20 EG20">
    <cfRule type="containsText" dxfId="599" priority="601" operator="containsText" text="日">
      <formula>NOT(ISERROR(SEARCH("日",CY20)))</formula>
    </cfRule>
    <cfRule type="containsText" dxfId="598" priority="602" operator="containsText" text="土">
      <formula>NOT(ISERROR(SEARCH("土",CY20)))</formula>
    </cfRule>
  </conditionalFormatting>
  <conditionalFormatting sqref="EO20">
    <cfRule type="containsText" dxfId="597" priority="597" operator="containsText" text="4週6休未満">
      <formula>NOT(ISERROR(SEARCH("4週6休未満",EO20)))</formula>
    </cfRule>
    <cfRule type="containsText" dxfId="596" priority="598" operator="containsText" text="4週6休以上4週7休未満">
      <formula>NOT(ISERROR(SEARCH("4週6休以上4週7休未満",EO20)))</formula>
    </cfRule>
    <cfRule type="containsText" dxfId="595" priority="599" operator="containsText" text="4週8休以上">
      <formula>NOT(ISERROR(SEARCH("4週8休以上",EO20)))</formula>
    </cfRule>
    <cfRule type="containsText" dxfId="594" priority="600" operator="containsText" text="4週7休以上4週8休未満">
      <formula>NOT(ISERROR(SEARCH("4週7休以上4週8休未満",EO20)))</formula>
    </cfRule>
  </conditionalFormatting>
  <conditionalFormatting sqref="EP20">
    <cfRule type="containsText" dxfId="593" priority="595" operator="containsText" text="4週8休以上">
      <formula>NOT(ISERROR(SEARCH("4週8休以上",EP20)))</formula>
    </cfRule>
    <cfRule type="containsText" dxfId="592" priority="596" operator="containsText" text="4週7休以上4週8休未満">
      <formula>NOT(ISERROR(SEARCH("4週7休以上4週8休未満",EP20)))</formula>
    </cfRule>
  </conditionalFormatting>
  <conditionalFormatting sqref="EP20">
    <cfRule type="containsText" dxfId="591" priority="593" operator="containsText" text="4週6休未満">
      <formula>NOT(ISERROR(SEARCH("4週6休未満",EP20)))</formula>
    </cfRule>
    <cfRule type="containsText" dxfId="590" priority="594" operator="containsText" text="4週6休以上4週7休未満">
      <formula>NOT(ISERROR(SEARCH("4週6休以上4週7休未満",EP20)))</formula>
    </cfRule>
  </conditionalFormatting>
  <conditionalFormatting sqref="CZ191:DA192">
    <cfRule type="containsText" dxfId="589" priority="376" operator="containsText" text="日">
      <formula>NOT(ISERROR(SEARCH("日",CZ191)))</formula>
    </cfRule>
    <cfRule type="containsText" dxfId="588" priority="377" operator="containsText" text="土">
      <formula>NOT(ISERROR(SEARCH("土",CZ191)))</formula>
    </cfRule>
  </conditionalFormatting>
  <conditionalFormatting sqref="CZ199:DA200">
    <cfRule type="containsText" dxfId="587" priority="366" operator="containsText" text="日">
      <formula>NOT(ISERROR(SEARCH("日",CZ199)))</formula>
    </cfRule>
    <cfRule type="containsText" dxfId="586" priority="367" operator="containsText" text="土">
      <formula>NOT(ISERROR(SEARCH("土",CZ199)))</formula>
    </cfRule>
  </conditionalFormatting>
  <conditionalFormatting sqref="EC25:EJ25">
    <cfRule type="expression" dxfId="585" priority="592">
      <formula>MONTH($D$14)=12</formula>
    </cfRule>
  </conditionalFormatting>
  <conditionalFormatting sqref="CY191:CY192">
    <cfRule type="containsText" dxfId="584" priority="378" operator="containsText" text="日">
      <formula>NOT(ISERROR(SEARCH("日",CY191)))</formula>
    </cfRule>
    <cfRule type="containsText" dxfId="583" priority="379" operator="containsText" text="土">
      <formula>NOT(ISERROR(SEARCH("土",CY191)))</formula>
    </cfRule>
  </conditionalFormatting>
  <conditionalFormatting sqref="CY183:CY184">
    <cfRule type="containsText" dxfId="582" priority="388" operator="containsText" text="日">
      <formula>NOT(ISERROR(SEARCH("日",CY183)))</formula>
    </cfRule>
    <cfRule type="containsText" dxfId="581" priority="389" operator="containsText" text="土">
      <formula>NOT(ISERROR(SEARCH("土",CY183)))</formula>
    </cfRule>
  </conditionalFormatting>
  <conditionalFormatting sqref="CY28 EE28">
    <cfRule type="containsText" dxfId="580" priority="590" operator="containsText" text="日">
      <formula>NOT(ISERROR(SEARCH("日",CY28)))</formula>
    </cfRule>
    <cfRule type="containsText" dxfId="579" priority="591" operator="containsText" text="土">
      <formula>NOT(ISERROR(SEARCH("土",CY28)))</formula>
    </cfRule>
  </conditionalFormatting>
  <conditionalFormatting sqref="CY23:CY24">
    <cfRule type="containsText" dxfId="578" priority="588" operator="containsText" text="日">
      <formula>NOT(ISERROR(SEARCH("日",CY23)))</formula>
    </cfRule>
    <cfRule type="containsText" dxfId="577" priority="589" operator="containsText" text="土">
      <formula>NOT(ISERROR(SEARCH("土",CY23)))</formula>
    </cfRule>
  </conditionalFormatting>
  <conditionalFormatting sqref="CZ23:DA24">
    <cfRule type="containsText" dxfId="576" priority="586" operator="containsText" text="日">
      <formula>NOT(ISERROR(SEARCH("日",CZ23)))</formula>
    </cfRule>
    <cfRule type="containsText" dxfId="575" priority="587" operator="containsText" text="土">
      <formula>NOT(ISERROR(SEARCH("土",CZ23)))</formula>
    </cfRule>
  </conditionalFormatting>
  <conditionalFormatting sqref="DB32:EJ32">
    <cfRule type="expression" dxfId="574" priority="585">
      <formula>OR(DB32="土",DB32="日")</formula>
    </cfRule>
  </conditionalFormatting>
  <conditionalFormatting sqref="DK31:DM33">
    <cfRule type="expression" dxfId="573" priority="584">
      <formula>MONTH($D$22)=8</formula>
    </cfRule>
  </conditionalFormatting>
  <conditionalFormatting sqref="EA32:EB33">
    <cfRule type="expression" dxfId="572" priority="583">
      <formula>MONTH($D$22)=12</formula>
    </cfRule>
  </conditionalFormatting>
  <conditionalFormatting sqref="EC33:EJ33">
    <cfRule type="expression" dxfId="571" priority="582">
      <formula>MONTH($D$14)=12</formula>
    </cfRule>
  </conditionalFormatting>
  <conditionalFormatting sqref="CY36 EI36">
    <cfRule type="containsText" dxfId="570" priority="580" operator="containsText" text="日">
      <formula>NOT(ISERROR(SEARCH("日",CY36)))</formula>
    </cfRule>
    <cfRule type="containsText" dxfId="569" priority="581" operator="containsText" text="土">
      <formula>NOT(ISERROR(SEARCH("土",CY36)))</formula>
    </cfRule>
  </conditionalFormatting>
  <conditionalFormatting sqref="CY31:CY32">
    <cfRule type="containsText" dxfId="568" priority="578" operator="containsText" text="日">
      <formula>NOT(ISERROR(SEARCH("日",CY31)))</formula>
    </cfRule>
    <cfRule type="containsText" dxfId="567" priority="579" operator="containsText" text="土">
      <formula>NOT(ISERROR(SEARCH("土",CY31)))</formula>
    </cfRule>
  </conditionalFormatting>
  <conditionalFormatting sqref="CZ31:DA32">
    <cfRule type="containsText" dxfId="566" priority="576" operator="containsText" text="日">
      <formula>NOT(ISERROR(SEARCH("日",CZ31)))</formula>
    </cfRule>
    <cfRule type="containsText" dxfId="565" priority="577" operator="containsText" text="土">
      <formula>NOT(ISERROR(SEARCH("土",CZ31)))</formula>
    </cfRule>
  </conditionalFormatting>
  <conditionalFormatting sqref="DB40:EJ40">
    <cfRule type="expression" dxfId="564" priority="575">
      <formula>OR(DB40="土",DB40="日")</formula>
    </cfRule>
  </conditionalFormatting>
  <conditionalFormatting sqref="DK39:DM41">
    <cfRule type="expression" dxfId="563" priority="574">
      <formula>MONTH($D$22)=8</formula>
    </cfRule>
  </conditionalFormatting>
  <conditionalFormatting sqref="EA40:EB43">
    <cfRule type="expression" dxfId="562" priority="573">
      <formula>MONTH($D$22)=12</formula>
    </cfRule>
  </conditionalFormatting>
  <conditionalFormatting sqref="EC41:EJ41">
    <cfRule type="expression" dxfId="561" priority="572">
      <formula>MONTH($D$14)=12</formula>
    </cfRule>
  </conditionalFormatting>
  <conditionalFormatting sqref="CY44 EG44">
    <cfRule type="containsText" dxfId="560" priority="570" operator="containsText" text="日">
      <formula>NOT(ISERROR(SEARCH("日",CY44)))</formula>
    </cfRule>
    <cfRule type="containsText" dxfId="559" priority="571" operator="containsText" text="土">
      <formula>NOT(ISERROR(SEARCH("土",CY44)))</formula>
    </cfRule>
  </conditionalFormatting>
  <conditionalFormatting sqref="CY39:CY40">
    <cfRule type="containsText" dxfId="558" priority="568" operator="containsText" text="日">
      <formula>NOT(ISERROR(SEARCH("日",CY39)))</formula>
    </cfRule>
    <cfRule type="containsText" dxfId="557" priority="569" operator="containsText" text="土">
      <formula>NOT(ISERROR(SEARCH("土",CY39)))</formula>
    </cfRule>
  </conditionalFormatting>
  <conditionalFormatting sqref="CZ39:DA40">
    <cfRule type="containsText" dxfId="556" priority="566" operator="containsText" text="日">
      <formula>NOT(ISERROR(SEARCH("日",CZ39)))</formula>
    </cfRule>
    <cfRule type="containsText" dxfId="555" priority="567" operator="containsText" text="土">
      <formula>NOT(ISERROR(SEARCH("土",CZ39)))</formula>
    </cfRule>
  </conditionalFormatting>
  <conditionalFormatting sqref="DB48:EJ48">
    <cfRule type="expression" dxfId="554" priority="565">
      <formula>OR(DB48="土",DB48="日")</formula>
    </cfRule>
  </conditionalFormatting>
  <conditionalFormatting sqref="DK47:DM51">
    <cfRule type="expression" dxfId="553" priority="564">
      <formula>MONTH($D$22)=8</formula>
    </cfRule>
  </conditionalFormatting>
  <conditionalFormatting sqref="EA48:EB49">
    <cfRule type="expression" dxfId="552" priority="563">
      <formula>MONTH($D$22)=12</formula>
    </cfRule>
  </conditionalFormatting>
  <conditionalFormatting sqref="EC49:EJ49">
    <cfRule type="expression" dxfId="551" priority="562">
      <formula>MONTH($D$14)=12</formula>
    </cfRule>
  </conditionalFormatting>
  <conditionalFormatting sqref="CY52">
    <cfRule type="containsText" dxfId="550" priority="560" operator="containsText" text="日">
      <formula>NOT(ISERROR(SEARCH("日",CY52)))</formula>
    </cfRule>
    <cfRule type="containsText" dxfId="549" priority="561" operator="containsText" text="土">
      <formula>NOT(ISERROR(SEARCH("土",CY52)))</formula>
    </cfRule>
  </conditionalFormatting>
  <conditionalFormatting sqref="CY47:CY48">
    <cfRule type="containsText" dxfId="548" priority="558" operator="containsText" text="日">
      <formula>NOT(ISERROR(SEARCH("日",CY47)))</formula>
    </cfRule>
    <cfRule type="containsText" dxfId="547" priority="559" operator="containsText" text="土">
      <formula>NOT(ISERROR(SEARCH("土",CY47)))</formula>
    </cfRule>
  </conditionalFormatting>
  <conditionalFormatting sqref="CZ47:DA48">
    <cfRule type="containsText" dxfId="546" priority="556" operator="containsText" text="日">
      <formula>NOT(ISERROR(SEARCH("日",CZ47)))</formula>
    </cfRule>
    <cfRule type="containsText" dxfId="545" priority="557" operator="containsText" text="土">
      <formula>NOT(ISERROR(SEARCH("土",CZ47)))</formula>
    </cfRule>
  </conditionalFormatting>
  <conditionalFormatting sqref="DB56:EJ56">
    <cfRule type="expression" dxfId="544" priority="555">
      <formula>OR(DB56="土",DB56="日")</formula>
    </cfRule>
  </conditionalFormatting>
  <conditionalFormatting sqref="DK55:DM57">
    <cfRule type="expression" dxfId="543" priority="554">
      <formula>MONTH($D$22)=8</formula>
    </cfRule>
  </conditionalFormatting>
  <conditionalFormatting sqref="EA56:EB59">
    <cfRule type="expression" dxfId="542" priority="553">
      <formula>MONTH($D$22)=12</formula>
    </cfRule>
  </conditionalFormatting>
  <conditionalFormatting sqref="EC57:EJ57">
    <cfRule type="expression" dxfId="541" priority="552">
      <formula>MONTH($D$14)=12</formula>
    </cfRule>
  </conditionalFormatting>
  <conditionalFormatting sqref="EH60">
    <cfRule type="containsText" dxfId="540" priority="550" operator="containsText" text="日">
      <formula>NOT(ISERROR(SEARCH("日",EH60)))</formula>
    </cfRule>
    <cfRule type="containsText" dxfId="539" priority="551" operator="containsText" text="土">
      <formula>NOT(ISERROR(SEARCH("土",EH60)))</formula>
    </cfRule>
  </conditionalFormatting>
  <conditionalFormatting sqref="CY55:CY56">
    <cfRule type="containsText" dxfId="538" priority="548" operator="containsText" text="日">
      <formula>NOT(ISERROR(SEARCH("日",CY55)))</formula>
    </cfRule>
    <cfRule type="containsText" dxfId="537" priority="549" operator="containsText" text="土">
      <formula>NOT(ISERROR(SEARCH("土",CY55)))</formula>
    </cfRule>
  </conditionalFormatting>
  <conditionalFormatting sqref="CZ55:DA56">
    <cfRule type="containsText" dxfId="536" priority="546" operator="containsText" text="日">
      <formula>NOT(ISERROR(SEARCH("日",CZ55)))</formula>
    </cfRule>
    <cfRule type="containsText" dxfId="535" priority="547" operator="containsText" text="土">
      <formula>NOT(ISERROR(SEARCH("土",CZ55)))</formula>
    </cfRule>
  </conditionalFormatting>
  <conditionalFormatting sqref="DB64:EJ64">
    <cfRule type="expression" dxfId="534" priority="545">
      <formula>OR(DB64="土",DB64="日")</formula>
    </cfRule>
  </conditionalFormatting>
  <conditionalFormatting sqref="DK63:DM67">
    <cfRule type="expression" dxfId="533" priority="544">
      <formula>MONTH($D$22)=8</formula>
    </cfRule>
  </conditionalFormatting>
  <conditionalFormatting sqref="EA64:EB67">
    <cfRule type="expression" dxfId="532" priority="543">
      <formula>MONTH($D$22)=12</formula>
    </cfRule>
  </conditionalFormatting>
  <conditionalFormatting sqref="EC65:EJ65">
    <cfRule type="expression" dxfId="531" priority="542">
      <formula>MONTH($D$14)=12</formula>
    </cfRule>
  </conditionalFormatting>
  <conditionalFormatting sqref="CY68 EF68">
    <cfRule type="containsText" dxfId="530" priority="540" operator="containsText" text="日">
      <formula>NOT(ISERROR(SEARCH("日",CY68)))</formula>
    </cfRule>
    <cfRule type="containsText" dxfId="529" priority="541" operator="containsText" text="土">
      <formula>NOT(ISERROR(SEARCH("土",CY68)))</formula>
    </cfRule>
  </conditionalFormatting>
  <conditionalFormatting sqref="CY63:CY64">
    <cfRule type="containsText" dxfId="528" priority="538" operator="containsText" text="日">
      <formula>NOT(ISERROR(SEARCH("日",CY63)))</formula>
    </cfRule>
    <cfRule type="containsText" dxfId="527" priority="539" operator="containsText" text="土">
      <formula>NOT(ISERROR(SEARCH("土",CY63)))</formula>
    </cfRule>
  </conditionalFormatting>
  <conditionalFormatting sqref="CZ63:DA64">
    <cfRule type="containsText" dxfId="526" priority="536" operator="containsText" text="日">
      <formula>NOT(ISERROR(SEARCH("日",CZ63)))</formula>
    </cfRule>
    <cfRule type="containsText" dxfId="525" priority="537" operator="containsText" text="土">
      <formula>NOT(ISERROR(SEARCH("土",CZ63)))</formula>
    </cfRule>
  </conditionalFormatting>
  <conditionalFormatting sqref="DB72:EJ72">
    <cfRule type="expression" dxfId="524" priority="535">
      <formula>OR(DB72="土",DB72="日")</formula>
    </cfRule>
  </conditionalFormatting>
  <conditionalFormatting sqref="DK71:DM73">
    <cfRule type="expression" dxfId="523" priority="534">
      <formula>MONTH($D$22)=8</formula>
    </cfRule>
  </conditionalFormatting>
  <conditionalFormatting sqref="EA72:EB73">
    <cfRule type="expression" dxfId="522" priority="533">
      <formula>MONTH($D$22)=12</formula>
    </cfRule>
  </conditionalFormatting>
  <conditionalFormatting sqref="EC73:EJ75">
    <cfRule type="expression" dxfId="521" priority="532">
      <formula>MONTH($D$14)=12</formula>
    </cfRule>
  </conditionalFormatting>
  <conditionalFormatting sqref="CY76 EJ76">
    <cfRule type="containsText" dxfId="520" priority="530" operator="containsText" text="日">
      <formula>NOT(ISERROR(SEARCH("日",CY76)))</formula>
    </cfRule>
    <cfRule type="containsText" dxfId="519" priority="531" operator="containsText" text="土">
      <formula>NOT(ISERROR(SEARCH("土",CY76)))</formula>
    </cfRule>
  </conditionalFormatting>
  <conditionalFormatting sqref="CY71:CY72">
    <cfRule type="containsText" dxfId="518" priority="528" operator="containsText" text="日">
      <formula>NOT(ISERROR(SEARCH("日",CY71)))</formula>
    </cfRule>
    <cfRule type="containsText" dxfId="517" priority="529" operator="containsText" text="土">
      <formula>NOT(ISERROR(SEARCH("土",CY71)))</formula>
    </cfRule>
  </conditionalFormatting>
  <conditionalFormatting sqref="CZ71:DA72">
    <cfRule type="containsText" dxfId="516" priority="526" operator="containsText" text="日">
      <formula>NOT(ISERROR(SEARCH("日",CZ71)))</formula>
    </cfRule>
    <cfRule type="containsText" dxfId="515" priority="527" operator="containsText" text="土">
      <formula>NOT(ISERROR(SEARCH("土",CZ71)))</formula>
    </cfRule>
  </conditionalFormatting>
  <conditionalFormatting sqref="DB80:EJ80">
    <cfRule type="expression" dxfId="514" priority="525">
      <formula>OR(DB80="土",DB80="日")</formula>
    </cfRule>
  </conditionalFormatting>
  <conditionalFormatting sqref="DK79:DM81">
    <cfRule type="expression" dxfId="513" priority="524">
      <formula>MONTH($D$22)=8</formula>
    </cfRule>
  </conditionalFormatting>
  <conditionalFormatting sqref="EA80:EB81">
    <cfRule type="expression" dxfId="512" priority="523">
      <formula>MONTH($D$22)=12</formula>
    </cfRule>
  </conditionalFormatting>
  <conditionalFormatting sqref="EC81:EJ81">
    <cfRule type="expression" dxfId="511" priority="522">
      <formula>MONTH($D$14)=12</formula>
    </cfRule>
  </conditionalFormatting>
  <conditionalFormatting sqref="EH84">
    <cfRule type="containsText" dxfId="510" priority="520" operator="containsText" text="日">
      <formula>NOT(ISERROR(SEARCH("日",EH84)))</formula>
    </cfRule>
    <cfRule type="containsText" dxfId="509" priority="521" operator="containsText" text="土">
      <formula>NOT(ISERROR(SEARCH("土",EH84)))</formula>
    </cfRule>
  </conditionalFormatting>
  <conditionalFormatting sqref="CY79:CY80">
    <cfRule type="containsText" dxfId="508" priority="518" operator="containsText" text="日">
      <formula>NOT(ISERROR(SEARCH("日",CY79)))</formula>
    </cfRule>
    <cfRule type="containsText" dxfId="507" priority="519" operator="containsText" text="土">
      <formula>NOT(ISERROR(SEARCH("土",CY79)))</formula>
    </cfRule>
  </conditionalFormatting>
  <conditionalFormatting sqref="CZ79:DA80">
    <cfRule type="containsText" dxfId="506" priority="516" operator="containsText" text="日">
      <formula>NOT(ISERROR(SEARCH("日",CZ79)))</formula>
    </cfRule>
    <cfRule type="containsText" dxfId="505" priority="517" operator="containsText" text="土">
      <formula>NOT(ISERROR(SEARCH("土",CZ79)))</formula>
    </cfRule>
  </conditionalFormatting>
  <conditionalFormatting sqref="DB88:EJ88">
    <cfRule type="expression" dxfId="504" priority="515">
      <formula>OR(DB88="土",DB88="日")</formula>
    </cfRule>
  </conditionalFormatting>
  <conditionalFormatting sqref="DK87:DM91">
    <cfRule type="expression" dxfId="503" priority="514">
      <formula>MONTH($D$22)=8</formula>
    </cfRule>
  </conditionalFormatting>
  <conditionalFormatting sqref="EA88:EB91">
    <cfRule type="expression" dxfId="502" priority="513">
      <formula>MONTH($D$22)=12</formula>
    </cfRule>
  </conditionalFormatting>
  <conditionalFormatting sqref="EC89:EJ89">
    <cfRule type="expression" dxfId="501" priority="512">
      <formula>MONTH($D$14)=12</formula>
    </cfRule>
  </conditionalFormatting>
  <conditionalFormatting sqref="CY92 EF92">
    <cfRule type="containsText" dxfId="500" priority="510" operator="containsText" text="日">
      <formula>NOT(ISERROR(SEARCH("日",CY92)))</formula>
    </cfRule>
    <cfRule type="containsText" dxfId="499" priority="511" operator="containsText" text="土">
      <formula>NOT(ISERROR(SEARCH("土",CY92)))</formula>
    </cfRule>
  </conditionalFormatting>
  <conditionalFormatting sqref="CY87:CY88">
    <cfRule type="containsText" dxfId="498" priority="508" operator="containsText" text="日">
      <formula>NOT(ISERROR(SEARCH("日",CY87)))</formula>
    </cfRule>
    <cfRule type="containsText" dxfId="497" priority="509" operator="containsText" text="土">
      <formula>NOT(ISERROR(SEARCH("土",CY87)))</formula>
    </cfRule>
  </conditionalFormatting>
  <conditionalFormatting sqref="CZ87:DA88">
    <cfRule type="containsText" dxfId="496" priority="506" operator="containsText" text="日">
      <formula>NOT(ISERROR(SEARCH("日",CZ87)))</formula>
    </cfRule>
    <cfRule type="containsText" dxfId="495" priority="507" operator="containsText" text="土">
      <formula>NOT(ISERROR(SEARCH("土",CZ87)))</formula>
    </cfRule>
  </conditionalFormatting>
  <conditionalFormatting sqref="DB96:EJ96">
    <cfRule type="expression" dxfId="494" priority="505">
      <formula>OR(DB96="土",DB96="日")</formula>
    </cfRule>
  </conditionalFormatting>
  <conditionalFormatting sqref="DK95:DM97">
    <cfRule type="expression" dxfId="493" priority="504">
      <formula>MONTH($D$22)=8</formula>
    </cfRule>
  </conditionalFormatting>
  <conditionalFormatting sqref="EA96:EB97">
    <cfRule type="expression" dxfId="492" priority="503">
      <formula>MONTH($D$22)=12</formula>
    </cfRule>
  </conditionalFormatting>
  <conditionalFormatting sqref="EC97:EJ97">
    <cfRule type="expression" dxfId="491" priority="502">
      <formula>MONTH($D$14)=12</formula>
    </cfRule>
  </conditionalFormatting>
  <conditionalFormatting sqref="CY100 EJ100">
    <cfRule type="containsText" dxfId="490" priority="500" operator="containsText" text="日">
      <formula>NOT(ISERROR(SEARCH("日",CY100)))</formula>
    </cfRule>
    <cfRule type="containsText" dxfId="489" priority="501" operator="containsText" text="土">
      <formula>NOT(ISERROR(SEARCH("土",CY100)))</formula>
    </cfRule>
  </conditionalFormatting>
  <conditionalFormatting sqref="CY95:CY96">
    <cfRule type="containsText" dxfId="488" priority="498" operator="containsText" text="日">
      <formula>NOT(ISERROR(SEARCH("日",CY95)))</formula>
    </cfRule>
    <cfRule type="containsText" dxfId="487" priority="499" operator="containsText" text="土">
      <formula>NOT(ISERROR(SEARCH("土",CY95)))</formula>
    </cfRule>
  </conditionalFormatting>
  <conditionalFormatting sqref="CZ95:DA96">
    <cfRule type="containsText" dxfId="486" priority="496" operator="containsText" text="日">
      <formula>NOT(ISERROR(SEARCH("日",CZ95)))</formula>
    </cfRule>
    <cfRule type="containsText" dxfId="485" priority="497" operator="containsText" text="土">
      <formula>NOT(ISERROR(SEARCH("土",CZ95)))</formula>
    </cfRule>
  </conditionalFormatting>
  <conditionalFormatting sqref="DB104:EJ104">
    <cfRule type="expression" dxfId="484" priority="495">
      <formula>OR(DB104="土",DB104="日")</formula>
    </cfRule>
  </conditionalFormatting>
  <conditionalFormatting sqref="DK103:DM104">
    <cfRule type="expression" dxfId="483" priority="494">
      <formula>MONTH($D$22)=8</formula>
    </cfRule>
  </conditionalFormatting>
  <conditionalFormatting sqref="EA104:EB105">
    <cfRule type="expression" dxfId="482" priority="493">
      <formula>MONTH($D$22)=12</formula>
    </cfRule>
  </conditionalFormatting>
  <conditionalFormatting sqref="EC105:EJ105">
    <cfRule type="expression" dxfId="481" priority="492">
      <formula>MONTH($D$14)=12</formula>
    </cfRule>
  </conditionalFormatting>
  <conditionalFormatting sqref="CY108 EJ108">
    <cfRule type="containsText" dxfId="480" priority="490" operator="containsText" text="日">
      <formula>NOT(ISERROR(SEARCH("日",CY108)))</formula>
    </cfRule>
    <cfRule type="containsText" dxfId="479" priority="491" operator="containsText" text="土">
      <formula>NOT(ISERROR(SEARCH("土",CY108)))</formula>
    </cfRule>
  </conditionalFormatting>
  <conditionalFormatting sqref="CY103:CY104">
    <cfRule type="containsText" dxfId="478" priority="488" operator="containsText" text="日">
      <formula>NOT(ISERROR(SEARCH("日",CY103)))</formula>
    </cfRule>
    <cfRule type="containsText" dxfId="477" priority="489" operator="containsText" text="土">
      <formula>NOT(ISERROR(SEARCH("土",CY103)))</formula>
    </cfRule>
  </conditionalFormatting>
  <conditionalFormatting sqref="CZ103:DA104">
    <cfRule type="containsText" dxfId="476" priority="486" operator="containsText" text="日">
      <formula>NOT(ISERROR(SEARCH("日",CZ103)))</formula>
    </cfRule>
    <cfRule type="containsText" dxfId="475" priority="487" operator="containsText" text="土">
      <formula>NOT(ISERROR(SEARCH("土",CZ103)))</formula>
    </cfRule>
  </conditionalFormatting>
  <conditionalFormatting sqref="DB112:EJ112">
    <cfRule type="expression" dxfId="474" priority="485">
      <formula>OR(DB112="土",DB112="日")</formula>
    </cfRule>
  </conditionalFormatting>
  <conditionalFormatting sqref="DK111:DM115">
    <cfRule type="expression" dxfId="473" priority="484">
      <formula>MONTH($D$22)=8</formula>
    </cfRule>
  </conditionalFormatting>
  <conditionalFormatting sqref="EA112:EB115">
    <cfRule type="expression" dxfId="472" priority="483">
      <formula>MONTH($D$22)=12</formula>
    </cfRule>
  </conditionalFormatting>
  <conditionalFormatting sqref="EC113:EJ115">
    <cfRule type="expression" dxfId="471" priority="482">
      <formula>MONTH($D$14)=12</formula>
    </cfRule>
  </conditionalFormatting>
  <conditionalFormatting sqref="CY116 EG116">
    <cfRule type="containsText" dxfId="470" priority="480" operator="containsText" text="日">
      <formula>NOT(ISERROR(SEARCH("日",CY116)))</formula>
    </cfRule>
    <cfRule type="containsText" dxfId="469" priority="481" operator="containsText" text="土">
      <formula>NOT(ISERROR(SEARCH("土",CY116)))</formula>
    </cfRule>
  </conditionalFormatting>
  <conditionalFormatting sqref="CY111:CY112">
    <cfRule type="containsText" dxfId="468" priority="478" operator="containsText" text="日">
      <formula>NOT(ISERROR(SEARCH("日",CY111)))</formula>
    </cfRule>
    <cfRule type="containsText" dxfId="467" priority="479" operator="containsText" text="土">
      <formula>NOT(ISERROR(SEARCH("土",CY111)))</formula>
    </cfRule>
  </conditionalFormatting>
  <conditionalFormatting sqref="CZ111:DA112">
    <cfRule type="containsText" dxfId="466" priority="476" operator="containsText" text="日">
      <formula>NOT(ISERROR(SEARCH("日",CZ111)))</formula>
    </cfRule>
    <cfRule type="containsText" dxfId="465" priority="477" operator="containsText" text="土">
      <formula>NOT(ISERROR(SEARCH("土",CZ111)))</formula>
    </cfRule>
  </conditionalFormatting>
  <conditionalFormatting sqref="DB120:EJ120">
    <cfRule type="expression" dxfId="464" priority="475">
      <formula>OR(DB120="土",DB120="日")</formula>
    </cfRule>
  </conditionalFormatting>
  <conditionalFormatting sqref="DK119:DM123">
    <cfRule type="expression" dxfId="463" priority="474">
      <formula>MONTH($D$22)=8</formula>
    </cfRule>
  </conditionalFormatting>
  <conditionalFormatting sqref="EA120:EB123">
    <cfRule type="expression" dxfId="462" priority="473">
      <formula>MONTH($D$22)=12</formula>
    </cfRule>
  </conditionalFormatting>
  <conditionalFormatting sqref="EC121:EJ123">
    <cfRule type="expression" dxfId="461" priority="472">
      <formula>MONTH($D$14)=12</formula>
    </cfRule>
  </conditionalFormatting>
  <conditionalFormatting sqref="CY124 EE124">
    <cfRule type="containsText" dxfId="460" priority="470" operator="containsText" text="日">
      <formula>NOT(ISERROR(SEARCH("日",CY124)))</formula>
    </cfRule>
    <cfRule type="containsText" dxfId="459" priority="471" operator="containsText" text="土">
      <formula>NOT(ISERROR(SEARCH("土",CY124)))</formula>
    </cfRule>
  </conditionalFormatting>
  <conditionalFormatting sqref="CY119:CY120">
    <cfRule type="containsText" dxfId="458" priority="468" operator="containsText" text="日">
      <formula>NOT(ISERROR(SEARCH("日",CY119)))</formula>
    </cfRule>
    <cfRule type="containsText" dxfId="457" priority="469" operator="containsText" text="土">
      <formula>NOT(ISERROR(SEARCH("土",CY119)))</formula>
    </cfRule>
  </conditionalFormatting>
  <conditionalFormatting sqref="CZ119:DA120">
    <cfRule type="containsText" dxfId="456" priority="466" operator="containsText" text="日">
      <formula>NOT(ISERROR(SEARCH("日",CZ119)))</formula>
    </cfRule>
    <cfRule type="containsText" dxfId="455" priority="467" operator="containsText" text="土">
      <formula>NOT(ISERROR(SEARCH("土",CZ119)))</formula>
    </cfRule>
  </conditionalFormatting>
  <conditionalFormatting sqref="DB128:EJ128">
    <cfRule type="expression" dxfId="454" priority="465">
      <formula>OR(DB128="土",DB128="日")</formula>
    </cfRule>
  </conditionalFormatting>
  <conditionalFormatting sqref="DK127:DM131">
    <cfRule type="expression" dxfId="453" priority="464">
      <formula>MONTH($D$22)=8</formula>
    </cfRule>
  </conditionalFormatting>
  <conditionalFormatting sqref="EA128:EB131">
    <cfRule type="expression" dxfId="452" priority="463">
      <formula>MONTH($D$22)=12</formula>
    </cfRule>
  </conditionalFormatting>
  <conditionalFormatting sqref="EC129:EJ131">
    <cfRule type="expression" dxfId="451" priority="462">
      <formula>MONTH($D$14)=12</formula>
    </cfRule>
  </conditionalFormatting>
  <conditionalFormatting sqref="CY132 EI132">
    <cfRule type="containsText" dxfId="450" priority="460" operator="containsText" text="日">
      <formula>NOT(ISERROR(SEARCH("日",CY132)))</formula>
    </cfRule>
    <cfRule type="containsText" dxfId="449" priority="461" operator="containsText" text="土">
      <formula>NOT(ISERROR(SEARCH("土",CY132)))</formula>
    </cfRule>
  </conditionalFormatting>
  <conditionalFormatting sqref="CY127:CY128">
    <cfRule type="containsText" dxfId="448" priority="458" operator="containsText" text="日">
      <formula>NOT(ISERROR(SEARCH("日",CY127)))</formula>
    </cfRule>
    <cfRule type="containsText" dxfId="447" priority="459" operator="containsText" text="土">
      <formula>NOT(ISERROR(SEARCH("土",CY127)))</formula>
    </cfRule>
  </conditionalFormatting>
  <conditionalFormatting sqref="CZ127:DA128">
    <cfRule type="containsText" dxfId="446" priority="456" operator="containsText" text="日">
      <formula>NOT(ISERROR(SEARCH("日",CZ127)))</formula>
    </cfRule>
    <cfRule type="containsText" dxfId="445" priority="457" operator="containsText" text="土">
      <formula>NOT(ISERROR(SEARCH("土",CZ127)))</formula>
    </cfRule>
  </conditionalFormatting>
  <conditionalFormatting sqref="DB136:EJ136">
    <cfRule type="expression" dxfId="444" priority="455">
      <formula>OR(DB136="土",DB136="日")</formula>
    </cfRule>
  </conditionalFormatting>
  <conditionalFormatting sqref="DK135:DM139">
    <cfRule type="expression" dxfId="443" priority="454">
      <formula>MONTH($D$22)=8</formula>
    </cfRule>
  </conditionalFormatting>
  <conditionalFormatting sqref="EA136:EB139">
    <cfRule type="expression" dxfId="442" priority="453">
      <formula>MONTH($D$22)=12</formula>
    </cfRule>
  </conditionalFormatting>
  <conditionalFormatting sqref="EC137:EJ139">
    <cfRule type="expression" dxfId="441" priority="452">
      <formula>MONTH($D$14)=12</formula>
    </cfRule>
  </conditionalFormatting>
  <conditionalFormatting sqref="CY140 EG140">
    <cfRule type="containsText" dxfId="440" priority="450" operator="containsText" text="日">
      <formula>NOT(ISERROR(SEARCH("日",CY140)))</formula>
    </cfRule>
    <cfRule type="containsText" dxfId="439" priority="451" operator="containsText" text="土">
      <formula>NOT(ISERROR(SEARCH("土",CY140)))</formula>
    </cfRule>
  </conditionalFormatting>
  <conditionalFormatting sqref="CY135:CY136">
    <cfRule type="containsText" dxfId="438" priority="448" operator="containsText" text="日">
      <formula>NOT(ISERROR(SEARCH("日",CY135)))</formula>
    </cfRule>
    <cfRule type="containsText" dxfId="437" priority="449" operator="containsText" text="土">
      <formula>NOT(ISERROR(SEARCH("土",CY135)))</formula>
    </cfRule>
  </conditionalFormatting>
  <conditionalFormatting sqref="CZ135:DA136">
    <cfRule type="containsText" dxfId="436" priority="446" operator="containsText" text="日">
      <formula>NOT(ISERROR(SEARCH("日",CZ135)))</formula>
    </cfRule>
    <cfRule type="containsText" dxfId="435" priority="447" operator="containsText" text="土">
      <formula>NOT(ISERROR(SEARCH("土",CZ135)))</formula>
    </cfRule>
  </conditionalFormatting>
  <conditionalFormatting sqref="DB144:EJ144">
    <cfRule type="expression" dxfId="434" priority="445">
      <formula>OR(DB144="土",DB144="日")</formula>
    </cfRule>
  </conditionalFormatting>
  <conditionalFormatting sqref="DK143:DM147">
    <cfRule type="expression" dxfId="433" priority="444">
      <formula>MONTH($D$22)=8</formula>
    </cfRule>
  </conditionalFormatting>
  <conditionalFormatting sqref="EA144:EB147">
    <cfRule type="expression" dxfId="432" priority="443">
      <formula>MONTH($D$22)=12</formula>
    </cfRule>
  </conditionalFormatting>
  <conditionalFormatting sqref="EC145:EJ147">
    <cfRule type="expression" dxfId="431" priority="442">
      <formula>MONTH($D$14)=12</formula>
    </cfRule>
  </conditionalFormatting>
  <conditionalFormatting sqref="CY148">
    <cfRule type="containsText" dxfId="430" priority="440" operator="containsText" text="日">
      <formula>NOT(ISERROR(SEARCH("日",CY148)))</formula>
    </cfRule>
    <cfRule type="containsText" dxfId="429" priority="441" operator="containsText" text="土">
      <formula>NOT(ISERROR(SEARCH("土",CY148)))</formula>
    </cfRule>
  </conditionalFormatting>
  <conditionalFormatting sqref="CY143:CY144">
    <cfRule type="containsText" dxfId="428" priority="438" operator="containsText" text="日">
      <formula>NOT(ISERROR(SEARCH("日",CY143)))</formula>
    </cfRule>
    <cfRule type="containsText" dxfId="427" priority="439" operator="containsText" text="土">
      <formula>NOT(ISERROR(SEARCH("土",CY143)))</formula>
    </cfRule>
  </conditionalFormatting>
  <conditionalFormatting sqref="CZ143:DA144">
    <cfRule type="containsText" dxfId="426" priority="436" operator="containsText" text="日">
      <formula>NOT(ISERROR(SEARCH("日",CZ143)))</formula>
    </cfRule>
    <cfRule type="containsText" dxfId="425" priority="437" operator="containsText" text="土">
      <formula>NOT(ISERROR(SEARCH("土",CZ143)))</formula>
    </cfRule>
  </conditionalFormatting>
  <conditionalFormatting sqref="DB152:EJ152">
    <cfRule type="expression" dxfId="424" priority="435">
      <formula>OR(DB152="土",DB152="日")</formula>
    </cfRule>
  </conditionalFormatting>
  <conditionalFormatting sqref="DK151:DM155">
    <cfRule type="expression" dxfId="423" priority="434">
      <formula>MONTH($D$22)=8</formula>
    </cfRule>
  </conditionalFormatting>
  <conditionalFormatting sqref="EA152:EB155">
    <cfRule type="expression" dxfId="422" priority="433">
      <formula>MONTH($D$22)=12</formula>
    </cfRule>
  </conditionalFormatting>
  <conditionalFormatting sqref="EC153:EJ155">
    <cfRule type="expression" dxfId="421" priority="432">
      <formula>MONTH($D$14)=12</formula>
    </cfRule>
  </conditionalFormatting>
  <conditionalFormatting sqref="EH156">
    <cfRule type="containsText" dxfId="420" priority="430" operator="containsText" text="日">
      <formula>NOT(ISERROR(SEARCH("日",EH156)))</formula>
    </cfRule>
    <cfRule type="containsText" dxfId="419" priority="431" operator="containsText" text="土">
      <formula>NOT(ISERROR(SEARCH("土",EH156)))</formula>
    </cfRule>
  </conditionalFormatting>
  <conditionalFormatting sqref="CY151:CY152">
    <cfRule type="containsText" dxfId="418" priority="428" operator="containsText" text="日">
      <formula>NOT(ISERROR(SEARCH("日",CY151)))</formula>
    </cfRule>
    <cfRule type="containsText" dxfId="417" priority="429" operator="containsText" text="土">
      <formula>NOT(ISERROR(SEARCH("土",CY151)))</formula>
    </cfRule>
  </conditionalFormatting>
  <conditionalFormatting sqref="CZ151:DA152">
    <cfRule type="containsText" dxfId="416" priority="426" operator="containsText" text="日">
      <formula>NOT(ISERROR(SEARCH("日",CZ151)))</formula>
    </cfRule>
    <cfRule type="containsText" dxfId="415" priority="427" operator="containsText" text="土">
      <formula>NOT(ISERROR(SEARCH("土",CZ151)))</formula>
    </cfRule>
  </conditionalFormatting>
  <conditionalFormatting sqref="DB160:EJ160">
    <cfRule type="expression" dxfId="414" priority="425">
      <formula>OR(DB160="土",DB160="日")</formula>
    </cfRule>
  </conditionalFormatting>
  <conditionalFormatting sqref="DK159:DM163">
    <cfRule type="expression" dxfId="413" priority="424">
      <formula>MONTH($D$22)=8</formula>
    </cfRule>
  </conditionalFormatting>
  <conditionalFormatting sqref="EA160:EB163">
    <cfRule type="expression" dxfId="412" priority="423">
      <formula>MONTH($D$22)=12</formula>
    </cfRule>
  </conditionalFormatting>
  <conditionalFormatting sqref="EC161:EJ163">
    <cfRule type="expression" dxfId="411" priority="422">
      <formula>MONTH($D$14)=12</formula>
    </cfRule>
  </conditionalFormatting>
  <conditionalFormatting sqref="CY164 EF164">
    <cfRule type="containsText" dxfId="410" priority="420" operator="containsText" text="日">
      <formula>NOT(ISERROR(SEARCH("日",CY164)))</formula>
    </cfRule>
    <cfRule type="containsText" dxfId="409" priority="421" operator="containsText" text="土">
      <formula>NOT(ISERROR(SEARCH("土",CY164)))</formula>
    </cfRule>
  </conditionalFormatting>
  <conditionalFormatting sqref="CY159:CY160">
    <cfRule type="containsText" dxfId="408" priority="418" operator="containsText" text="日">
      <formula>NOT(ISERROR(SEARCH("日",CY159)))</formula>
    </cfRule>
    <cfRule type="containsText" dxfId="407" priority="419" operator="containsText" text="土">
      <formula>NOT(ISERROR(SEARCH("土",CY159)))</formula>
    </cfRule>
  </conditionalFormatting>
  <conditionalFormatting sqref="CZ159:DA160">
    <cfRule type="containsText" dxfId="406" priority="416" operator="containsText" text="日">
      <formula>NOT(ISERROR(SEARCH("日",CZ159)))</formula>
    </cfRule>
    <cfRule type="containsText" dxfId="405" priority="417" operator="containsText" text="土">
      <formula>NOT(ISERROR(SEARCH("土",CZ159)))</formula>
    </cfRule>
  </conditionalFormatting>
  <conditionalFormatting sqref="DB168:EJ168">
    <cfRule type="expression" dxfId="404" priority="415">
      <formula>OR(DB168="土",DB168="日")</formula>
    </cfRule>
  </conditionalFormatting>
  <conditionalFormatting sqref="DK167:DM171">
    <cfRule type="expression" dxfId="403" priority="414">
      <formula>MONTH($D$22)=8</formula>
    </cfRule>
  </conditionalFormatting>
  <conditionalFormatting sqref="EA168:EB171">
    <cfRule type="expression" dxfId="402" priority="413">
      <formula>MONTH($D$22)=12</formula>
    </cfRule>
  </conditionalFormatting>
  <conditionalFormatting sqref="EC169:EJ171">
    <cfRule type="expression" dxfId="401" priority="412">
      <formula>MONTH($D$14)=12</formula>
    </cfRule>
  </conditionalFormatting>
  <conditionalFormatting sqref="CY172 EJ172">
    <cfRule type="containsText" dxfId="400" priority="410" operator="containsText" text="日">
      <formula>NOT(ISERROR(SEARCH("日",CY172)))</formula>
    </cfRule>
    <cfRule type="containsText" dxfId="399" priority="411" operator="containsText" text="土">
      <formula>NOT(ISERROR(SEARCH("土",CY172)))</formula>
    </cfRule>
  </conditionalFormatting>
  <conditionalFormatting sqref="CY167:CY168">
    <cfRule type="containsText" dxfId="398" priority="408" operator="containsText" text="日">
      <formula>NOT(ISERROR(SEARCH("日",CY167)))</formula>
    </cfRule>
    <cfRule type="containsText" dxfId="397" priority="409" operator="containsText" text="土">
      <formula>NOT(ISERROR(SEARCH("土",CY167)))</formula>
    </cfRule>
  </conditionalFormatting>
  <conditionalFormatting sqref="CZ167:DA168">
    <cfRule type="containsText" dxfId="396" priority="406" operator="containsText" text="日">
      <formula>NOT(ISERROR(SEARCH("日",CZ167)))</formula>
    </cfRule>
    <cfRule type="containsText" dxfId="395" priority="407" operator="containsText" text="土">
      <formula>NOT(ISERROR(SEARCH("土",CZ167)))</formula>
    </cfRule>
  </conditionalFormatting>
  <conditionalFormatting sqref="DB176:EJ176">
    <cfRule type="expression" dxfId="394" priority="405">
      <formula>OR(DB176="土",DB176="日")</formula>
    </cfRule>
  </conditionalFormatting>
  <conditionalFormatting sqref="DK175:DM179">
    <cfRule type="expression" dxfId="393" priority="404">
      <formula>MONTH($D$22)=8</formula>
    </cfRule>
  </conditionalFormatting>
  <conditionalFormatting sqref="EA176:EB179">
    <cfRule type="expression" dxfId="392" priority="403">
      <formula>MONTH($D$22)=12</formula>
    </cfRule>
  </conditionalFormatting>
  <conditionalFormatting sqref="EC177:EJ179">
    <cfRule type="expression" dxfId="391" priority="402">
      <formula>MONTH($D$14)=12</formula>
    </cfRule>
  </conditionalFormatting>
  <conditionalFormatting sqref="EH180">
    <cfRule type="containsText" dxfId="390" priority="400" operator="containsText" text="日">
      <formula>NOT(ISERROR(SEARCH("日",EH180)))</formula>
    </cfRule>
    <cfRule type="containsText" dxfId="389" priority="401" operator="containsText" text="土">
      <formula>NOT(ISERROR(SEARCH("土",EH180)))</formula>
    </cfRule>
  </conditionalFormatting>
  <conditionalFormatting sqref="CY175:CY176">
    <cfRule type="containsText" dxfId="388" priority="398" operator="containsText" text="日">
      <formula>NOT(ISERROR(SEARCH("日",CY175)))</formula>
    </cfRule>
    <cfRule type="containsText" dxfId="387" priority="399" operator="containsText" text="土">
      <formula>NOT(ISERROR(SEARCH("土",CY175)))</formula>
    </cfRule>
  </conditionalFormatting>
  <conditionalFormatting sqref="CZ175:DA176">
    <cfRule type="containsText" dxfId="386" priority="396" operator="containsText" text="日">
      <formula>NOT(ISERROR(SEARCH("日",CZ175)))</formula>
    </cfRule>
    <cfRule type="containsText" dxfId="385" priority="397" operator="containsText" text="土">
      <formula>NOT(ISERROR(SEARCH("土",CZ175)))</formula>
    </cfRule>
  </conditionalFormatting>
  <conditionalFormatting sqref="DB184:EJ184">
    <cfRule type="expression" dxfId="384" priority="395">
      <formula>OR(DB184="土",DB184="日")</formula>
    </cfRule>
  </conditionalFormatting>
  <conditionalFormatting sqref="DK183:DM187">
    <cfRule type="expression" dxfId="383" priority="394">
      <formula>MONTH($D$22)=8</formula>
    </cfRule>
  </conditionalFormatting>
  <conditionalFormatting sqref="EA184:EB187">
    <cfRule type="expression" dxfId="382" priority="393">
      <formula>MONTH($D$22)=12</formula>
    </cfRule>
  </conditionalFormatting>
  <conditionalFormatting sqref="EC185:EJ187">
    <cfRule type="expression" dxfId="381" priority="392">
      <formula>MONTH($D$14)=12</formula>
    </cfRule>
  </conditionalFormatting>
  <conditionalFormatting sqref="CY188 EF188">
    <cfRule type="containsText" dxfId="380" priority="390" operator="containsText" text="日">
      <formula>NOT(ISERROR(SEARCH("日",CY188)))</formula>
    </cfRule>
    <cfRule type="containsText" dxfId="379" priority="391" operator="containsText" text="土">
      <formula>NOT(ISERROR(SEARCH("土",CY188)))</formula>
    </cfRule>
  </conditionalFormatting>
  <conditionalFormatting sqref="CZ183:DA184">
    <cfRule type="containsText" dxfId="378" priority="386" operator="containsText" text="日">
      <formula>NOT(ISERROR(SEARCH("日",CZ183)))</formula>
    </cfRule>
    <cfRule type="containsText" dxfId="377" priority="387" operator="containsText" text="土">
      <formula>NOT(ISERROR(SEARCH("土",CZ183)))</formula>
    </cfRule>
  </conditionalFormatting>
  <conditionalFormatting sqref="DB192:EJ192">
    <cfRule type="expression" dxfId="376" priority="385">
      <formula>OR(DB192="土",DB192="日")</formula>
    </cfRule>
  </conditionalFormatting>
  <conditionalFormatting sqref="DK191:DM195">
    <cfRule type="expression" dxfId="375" priority="384">
      <formula>MONTH($D$22)=8</formula>
    </cfRule>
  </conditionalFormatting>
  <conditionalFormatting sqref="EA192:EB195">
    <cfRule type="expression" dxfId="374" priority="383">
      <formula>MONTH($D$22)=12</formula>
    </cfRule>
  </conditionalFormatting>
  <conditionalFormatting sqref="EC193:EJ195">
    <cfRule type="expression" dxfId="373" priority="382">
      <formula>MONTH($D$14)=12</formula>
    </cfRule>
  </conditionalFormatting>
  <conditionalFormatting sqref="CY196 EJ196">
    <cfRule type="containsText" dxfId="372" priority="380" operator="containsText" text="日">
      <formula>NOT(ISERROR(SEARCH("日",CY196)))</formula>
    </cfRule>
    <cfRule type="containsText" dxfId="371" priority="381" operator="containsText" text="土">
      <formula>NOT(ISERROR(SEARCH("土",CY196)))</formula>
    </cfRule>
  </conditionalFormatting>
  <conditionalFormatting sqref="DB200:EJ200">
    <cfRule type="expression" dxfId="370" priority="375">
      <formula>OR(DB200="土",DB200="日")</formula>
    </cfRule>
  </conditionalFormatting>
  <conditionalFormatting sqref="DK199:DM203">
    <cfRule type="expression" dxfId="369" priority="374">
      <formula>MONTH($D$22)=8</formula>
    </cfRule>
  </conditionalFormatting>
  <conditionalFormatting sqref="EA200:EB202">
    <cfRule type="expression" dxfId="368" priority="373">
      <formula>MONTH($D$22)=12</formula>
    </cfRule>
  </conditionalFormatting>
  <conditionalFormatting sqref="EC201:EJ202">
    <cfRule type="expression" dxfId="367" priority="372">
      <formula>MONTH($D$14)=12</formula>
    </cfRule>
  </conditionalFormatting>
  <conditionalFormatting sqref="CY204 EJ204">
    <cfRule type="containsText" dxfId="366" priority="370" operator="containsText" text="日">
      <formula>NOT(ISERROR(SEARCH("日",CY204)))</formula>
    </cfRule>
    <cfRule type="containsText" dxfId="365" priority="371" operator="containsText" text="土">
      <formula>NOT(ISERROR(SEARCH("土",CY204)))</formula>
    </cfRule>
  </conditionalFormatting>
  <conditionalFormatting sqref="CY199:CY200">
    <cfRule type="containsText" dxfId="364" priority="368" operator="containsText" text="日">
      <formula>NOT(ISERROR(SEARCH("日",CY199)))</formula>
    </cfRule>
    <cfRule type="containsText" dxfId="363" priority="369" operator="containsText" text="土">
      <formula>NOT(ISERROR(SEARCH("土",CY199)))</formula>
    </cfRule>
  </conditionalFormatting>
  <conditionalFormatting sqref="CY16:DA17">
    <cfRule type="containsText" dxfId="362" priority="364" operator="containsText" text="日">
      <formula>NOT(ISERROR(SEARCH("日",CY16)))</formula>
    </cfRule>
    <cfRule type="containsText" dxfId="361" priority="365" operator="containsText" text="土">
      <formula>NOT(ISERROR(SEARCH("土",CY16)))</formula>
    </cfRule>
  </conditionalFormatting>
  <conditionalFormatting sqref="CY18">
    <cfRule type="containsText" dxfId="360" priority="362" operator="containsText" text="日">
      <formula>NOT(ISERROR(SEARCH("日",CY18)))</formula>
    </cfRule>
    <cfRule type="containsText" dxfId="359" priority="363" operator="containsText" text="土">
      <formula>NOT(ISERROR(SEARCH("土",CY18)))</formula>
    </cfRule>
  </conditionalFormatting>
  <conditionalFormatting sqref="DA204 DH204 DO204 DV204 EC204">
    <cfRule type="containsText" dxfId="358" priority="294" operator="containsText" text="日">
      <formula>NOT(ISERROR(SEARCH("日",DA204)))</formula>
    </cfRule>
    <cfRule type="containsText" dxfId="357" priority="295" operator="containsText" text="土">
      <formula>NOT(ISERROR(SEARCH("土",DA204)))</formula>
    </cfRule>
  </conditionalFormatting>
  <conditionalFormatting sqref="DE20">
    <cfRule type="containsText" dxfId="356" priority="360" operator="containsText" text="日">
      <formula>NOT(ISERROR(SEARCH("日",DE20)))</formula>
    </cfRule>
    <cfRule type="containsText" dxfId="355" priority="361" operator="containsText" text="土">
      <formula>NOT(ISERROR(SEARCH("土",DE20)))</formula>
    </cfRule>
  </conditionalFormatting>
  <conditionalFormatting sqref="DL20">
    <cfRule type="containsText" dxfId="354" priority="358" operator="containsText" text="日">
      <formula>NOT(ISERROR(SEARCH("日",DL20)))</formula>
    </cfRule>
    <cfRule type="containsText" dxfId="353" priority="359" operator="containsText" text="土">
      <formula>NOT(ISERROR(SEARCH("土",DL20)))</formula>
    </cfRule>
  </conditionalFormatting>
  <conditionalFormatting sqref="DS20">
    <cfRule type="containsText" dxfId="352" priority="356" operator="containsText" text="日">
      <formula>NOT(ISERROR(SEARCH("日",DS20)))</formula>
    </cfRule>
    <cfRule type="containsText" dxfId="351" priority="357" operator="containsText" text="土">
      <formula>NOT(ISERROR(SEARCH("土",DS20)))</formula>
    </cfRule>
  </conditionalFormatting>
  <conditionalFormatting sqref="DZ20">
    <cfRule type="containsText" dxfId="350" priority="354" operator="containsText" text="日">
      <formula>NOT(ISERROR(SEARCH("日",DZ20)))</formula>
    </cfRule>
    <cfRule type="containsText" dxfId="349" priority="355" operator="containsText" text="土">
      <formula>NOT(ISERROR(SEARCH("土",DZ20)))</formula>
    </cfRule>
  </conditionalFormatting>
  <conditionalFormatting sqref="DC28">
    <cfRule type="containsText" dxfId="348" priority="352" operator="containsText" text="日">
      <formula>NOT(ISERROR(SEARCH("日",DC28)))</formula>
    </cfRule>
    <cfRule type="containsText" dxfId="347" priority="353" operator="containsText" text="土">
      <formula>NOT(ISERROR(SEARCH("土",DC28)))</formula>
    </cfRule>
  </conditionalFormatting>
  <conditionalFormatting sqref="DJ28">
    <cfRule type="containsText" dxfId="346" priority="350" operator="containsText" text="日">
      <formula>NOT(ISERROR(SEARCH("日",DJ28)))</formula>
    </cfRule>
    <cfRule type="containsText" dxfId="345" priority="351" operator="containsText" text="土">
      <formula>NOT(ISERROR(SEARCH("土",DJ28)))</formula>
    </cfRule>
  </conditionalFormatting>
  <conditionalFormatting sqref="DQ28">
    <cfRule type="containsText" dxfId="344" priority="348" operator="containsText" text="日">
      <formula>NOT(ISERROR(SEARCH("日",DQ28)))</formula>
    </cfRule>
    <cfRule type="containsText" dxfId="343" priority="349" operator="containsText" text="土">
      <formula>NOT(ISERROR(SEARCH("土",DQ28)))</formula>
    </cfRule>
  </conditionalFormatting>
  <conditionalFormatting sqref="DX28">
    <cfRule type="containsText" dxfId="342" priority="346" operator="containsText" text="日">
      <formula>NOT(ISERROR(SEARCH("日",DX28)))</formula>
    </cfRule>
    <cfRule type="containsText" dxfId="341" priority="347" operator="containsText" text="土">
      <formula>NOT(ISERROR(SEARCH("土",DX28)))</formula>
    </cfRule>
  </conditionalFormatting>
  <conditionalFormatting sqref="CZ36">
    <cfRule type="containsText" dxfId="340" priority="344" operator="containsText" text="日">
      <formula>NOT(ISERROR(SEARCH("日",CZ36)))</formula>
    </cfRule>
    <cfRule type="containsText" dxfId="339" priority="345" operator="containsText" text="土">
      <formula>NOT(ISERROR(SEARCH("土",CZ36)))</formula>
    </cfRule>
  </conditionalFormatting>
  <conditionalFormatting sqref="DG36">
    <cfRule type="containsText" dxfId="338" priority="342" operator="containsText" text="日">
      <formula>NOT(ISERROR(SEARCH("日",DG36)))</formula>
    </cfRule>
    <cfRule type="containsText" dxfId="337" priority="343" operator="containsText" text="土">
      <formula>NOT(ISERROR(SEARCH("土",DG36)))</formula>
    </cfRule>
  </conditionalFormatting>
  <conditionalFormatting sqref="DN36">
    <cfRule type="containsText" dxfId="336" priority="340" operator="containsText" text="日">
      <formula>NOT(ISERROR(SEARCH("日",DN36)))</formula>
    </cfRule>
    <cfRule type="containsText" dxfId="335" priority="341" operator="containsText" text="土">
      <formula>NOT(ISERROR(SEARCH("土",DN36)))</formula>
    </cfRule>
  </conditionalFormatting>
  <conditionalFormatting sqref="DU36">
    <cfRule type="containsText" dxfId="334" priority="338" operator="containsText" text="日">
      <formula>NOT(ISERROR(SEARCH("日",DU36)))</formula>
    </cfRule>
    <cfRule type="containsText" dxfId="333" priority="339" operator="containsText" text="土">
      <formula>NOT(ISERROR(SEARCH("土",DU36)))</formula>
    </cfRule>
  </conditionalFormatting>
  <conditionalFormatting sqref="EB36">
    <cfRule type="containsText" dxfId="332" priority="336" operator="containsText" text="日">
      <formula>NOT(ISERROR(SEARCH("日",EB36)))</formula>
    </cfRule>
    <cfRule type="containsText" dxfId="331" priority="337" operator="containsText" text="土">
      <formula>NOT(ISERROR(SEARCH("土",EB36)))</formula>
    </cfRule>
  </conditionalFormatting>
  <conditionalFormatting sqref="DE44 DL44 DS44 DZ44">
    <cfRule type="containsText" dxfId="330" priority="334" operator="containsText" text="日">
      <formula>NOT(ISERROR(SEARCH("日",DE44)))</formula>
    </cfRule>
    <cfRule type="containsText" dxfId="329" priority="335" operator="containsText" text="土">
      <formula>NOT(ISERROR(SEARCH("土",DE44)))</formula>
    </cfRule>
  </conditionalFormatting>
  <conditionalFormatting sqref="DB52 DI52 DP52 DW52 ED52">
    <cfRule type="containsText" dxfId="328" priority="332" operator="containsText" text="日">
      <formula>NOT(ISERROR(SEARCH("日",DB52)))</formula>
    </cfRule>
    <cfRule type="containsText" dxfId="327" priority="333" operator="containsText" text="土">
      <formula>NOT(ISERROR(SEARCH("土",DB52)))</formula>
    </cfRule>
  </conditionalFormatting>
  <conditionalFormatting sqref="CY60 DF60 DM60 DT60 EA60">
    <cfRule type="containsText" dxfId="326" priority="330" operator="containsText" text="日">
      <formula>NOT(ISERROR(SEARCH("日",CY60)))</formula>
    </cfRule>
    <cfRule type="containsText" dxfId="325" priority="331" operator="containsText" text="土">
      <formula>NOT(ISERROR(SEARCH("土",CY60)))</formula>
    </cfRule>
  </conditionalFormatting>
  <conditionalFormatting sqref="DD68 DK68 DR68 DY68">
    <cfRule type="containsText" dxfId="324" priority="328" operator="containsText" text="日">
      <formula>NOT(ISERROR(SEARCH("日",DD68)))</formula>
    </cfRule>
    <cfRule type="containsText" dxfId="323" priority="329" operator="containsText" text="土">
      <formula>NOT(ISERROR(SEARCH("土",DD68)))</formula>
    </cfRule>
  </conditionalFormatting>
  <conditionalFormatting sqref="DA76 DH76 DO76 DV76 EC76">
    <cfRule type="containsText" dxfId="322" priority="326" operator="containsText" text="日">
      <formula>NOT(ISERROR(SEARCH("日",DA76)))</formula>
    </cfRule>
    <cfRule type="containsText" dxfId="321" priority="327" operator="containsText" text="土">
      <formula>NOT(ISERROR(SEARCH("土",DA76)))</formula>
    </cfRule>
  </conditionalFormatting>
  <conditionalFormatting sqref="CY84 DF84 DM84 DT84 EA84">
    <cfRule type="containsText" dxfId="320" priority="324" operator="containsText" text="日">
      <formula>NOT(ISERROR(SEARCH("日",CY84)))</formula>
    </cfRule>
    <cfRule type="containsText" dxfId="319" priority="325" operator="containsText" text="土">
      <formula>NOT(ISERROR(SEARCH("土",CY84)))</formula>
    </cfRule>
  </conditionalFormatting>
  <conditionalFormatting sqref="DD92 DK92 DR92 DY92">
    <cfRule type="containsText" dxfId="318" priority="322" operator="containsText" text="日">
      <formula>NOT(ISERROR(SEARCH("日",DD92)))</formula>
    </cfRule>
    <cfRule type="containsText" dxfId="317" priority="323" operator="containsText" text="土">
      <formula>NOT(ISERROR(SEARCH("土",DD92)))</formula>
    </cfRule>
  </conditionalFormatting>
  <conditionalFormatting sqref="DA100 DH100 DO100 DV100 EC100">
    <cfRule type="containsText" dxfId="316" priority="320" operator="containsText" text="日">
      <formula>NOT(ISERROR(SEARCH("日",DA100)))</formula>
    </cfRule>
    <cfRule type="containsText" dxfId="315" priority="321" operator="containsText" text="土">
      <formula>NOT(ISERROR(SEARCH("土",DA100)))</formula>
    </cfRule>
  </conditionalFormatting>
  <conditionalFormatting sqref="DA108 DH108 DO108 DV108 EC108">
    <cfRule type="containsText" dxfId="314" priority="318" operator="containsText" text="日">
      <formula>NOT(ISERROR(SEARCH("日",DA108)))</formula>
    </cfRule>
    <cfRule type="containsText" dxfId="313" priority="319" operator="containsText" text="土">
      <formula>NOT(ISERROR(SEARCH("土",DA108)))</formula>
    </cfRule>
  </conditionalFormatting>
  <conditionalFormatting sqref="DE116 DL116 DS116 DZ116">
    <cfRule type="containsText" dxfId="312" priority="316" operator="containsText" text="日">
      <formula>NOT(ISERROR(SEARCH("日",DE116)))</formula>
    </cfRule>
    <cfRule type="containsText" dxfId="311" priority="317" operator="containsText" text="土">
      <formula>NOT(ISERROR(SEARCH("土",DE116)))</formula>
    </cfRule>
  </conditionalFormatting>
  <conditionalFormatting sqref="DC124 DJ124 DQ124 DX124">
    <cfRule type="containsText" dxfId="310" priority="314" operator="containsText" text="日">
      <formula>NOT(ISERROR(SEARCH("日",DC124)))</formula>
    </cfRule>
    <cfRule type="containsText" dxfId="309" priority="315" operator="containsText" text="土">
      <formula>NOT(ISERROR(SEARCH("土",DC124)))</formula>
    </cfRule>
  </conditionalFormatting>
  <conditionalFormatting sqref="CZ132 DG132 DN132 DU132 EB132">
    <cfRule type="containsText" dxfId="308" priority="312" operator="containsText" text="日">
      <formula>NOT(ISERROR(SEARCH("日",CZ132)))</formula>
    </cfRule>
    <cfRule type="containsText" dxfId="307" priority="313" operator="containsText" text="土">
      <formula>NOT(ISERROR(SEARCH("土",CZ132)))</formula>
    </cfRule>
  </conditionalFormatting>
  <conditionalFormatting sqref="DE140 DL140 DS140 DZ140">
    <cfRule type="containsText" dxfId="306" priority="310" operator="containsText" text="日">
      <formula>NOT(ISERROR(SEARCH("日",DE140)))</formula>
    </cfRule>
    <cfRule type="containsText" dxfId="305" priority="311" operator="containsText" text="土">
      <formula>NOT(ISERROR(SEARCH("土",DE140)))</formula>
    </cfRule>
  </conditionalFormatting>
  <conditionalFormatting sqref="DB148 DI148 DP148 DW148 ED148">
    <cfRule type="containsText" dxfId="304" priority="308" operator="containsText" text="日">
      <formula>NOT(ISERROR(SEARCH("日",DB148)))</formula>
    </cfRule>
    <cfRule type="containsText" dxfId="303" priority="309" operator="containsText" text="土">
      <formula>NOT(ISERROR(SEARCH("土",DB148)))</formula>
    </cfRule>
  </conditionalFormatting>
  <conditionalFormatting sqref="CY156 DF156 DM156 DT156 EA156">
    <cfRule type="containsText" dxfId="302" priority="306" operator="containsText" text="日">
      <formula>NOT(ISERROR(SEARCH("日",CY156)))</formula>
    </cfRule>
    <cfRule type="containsText" dxfId="301" priority="307" operator="containsText" text="土">
      <formula>NOT(ISERROR(SEARCH("土",CY156)))</formula>
    </cfRule>
  </conditionalFormatting>
  <conditionalFormatting sqref="DD164 DK164 DR164 DY164">
    <cfRule type="containsText" dxfId="300" priority="304" operator="containsText" text="日">
      <formula>NOT(ISERROR(SEARCH("日",DD164)))</formula>
    </cfRule>
    <cfRule type="containsText" dxfId="299" priority="305" operator="containsText" text="土">
      <formula>NOT(ISERROR(SEARCH("土",DD164)))</formula>
    </cfRule>
  </conditionalFormatting>
  <conditionalFormatting sqref="DA172 DH172 DO172 DV172 EC172">
    <cfRule type="containsText" dxfId="298" priority="302" operator="containsText" text="日">
      <formula>NOT(ISERROR(SEARCH("日",DA172)))</formula>
    </cfRule>
    <cfRule type="containsText" dxfId="297" priority="303" operator="containsText" text="土">
      <formula>NOT(ISERROR(SEARCH("土",DA172)))</formula>
    </cfRule>
  </conditionalFormatting>
  <conditionalFormatting sqref="CY180 DF180 DM180 DT180 EA180">
    <cfRule type="containsText" dxfId="296" priority="300" operator="containsText" text="日">
      <formula>NOT(ISERROR(SEARCH("日",CY180)))</formula>
    </cfRule>
    <cfRule type="containsText" dxfId="295" priority="301" operator="containsText" text="土">
      <formula>NOT(ISERROR(SEARCH("土",CY180)))</formula>
    </cfRule>
  </conditionalFormatting>
  <conditionalFormatting sqref="DD188 DK188 DR188 DY188">
    <cfRule type="containsText" dxfId="294" priority="298" operator="containsText" text="日">
      <formula>NOT(ISERROR(SEARCH("日",DD188)))</formula>
    </cfRule>
    <cfRule type="containsText" dxfId="293" priority="299" operator="containsText" text="土">
      <formula>NOT(ISERROR(SEARCH("土",DD188)))</formula>
    </cfRule>
  </conditionalFormatting>
  <conditionalFormatting sqref="DA196 DH196 DO196 DV196 EC196">
    <cfRule type="containsText" dxfId="292" priority="296" operator="containsText" text="日">
      <formula>NOT(ISERROR(SEARCH("日",DA196)))</formula>
    </cfRule>
    <cfRule type="containsText" dxfId="291" priority="297" operator="containsText" text="土">
      <formula>NOT(ISERROR(SEARCH("土",DA196)))</formula>
    </cfRule>
  </conditionalFormatting>
  <conditionalFormatting sqref="EP28">
    <cfRule type="containsText" dxfId="290" priority="292" operator="containsText" text="4週8休以上">
      <formula>NOT(ISERROR(SEARCH("4週8休以上",EP28)))</formula>
    </cfRule>
    <cfRule type="containsText" dxfId="289" priority="293" operator="containsText" text="4週7休以上4週8休未満">
      <formula>NOT(ISERROR(SEARCH("4週7休以上4週8休未満",EP28)))</formula>
    </cfRule>
  </conditionalFormatting>
  <conditionalFormatting sqref="EP28">
    <cfRule type="containsText" dxfId="288" priority="290" operator="containsText" text="4週6休未満">
      <formula>NOT(ISERROR(SEARCH("4週6休未満",EP28)))</formula>
    </cfRule>
    <cfRule type="containsText" dxfId="287" priority="291" operator="containsText" text="4週6休以上4週7休未満">
      <formula>NOT(ISERROR(SEARCH("4週6休以上4週7休未満",EP28)))</formula>
    </cfRule>
  </conditionalFormatting>
  <conditionalFormatting sqref="EO28">
    <cfRule type="containsText" dxfId="286" priority="286" operator="containsText" text="4週6休未満">
      <formula>NOT(ISERROR(SEARCH("4週6休未満",EO28)))</formula>
    </cfRule>
    <cfRule type="containsText" dxfId="285" priority="287" operator="containsText" text="4週6休以上4週7休未満">
      <formula>NOT(ISERROR(SEARCH("4週6休以上4週7休未満",EO28)))</formula>
    </cfRule>
    <cfRule type="containsText" dxfId="284" priority="288" operator="containsText" text="4週8休以上">
      <formula>NOT(ISERROR(SEARCH("4週8休以上",EO28)))</formula>
    </cfRule>
    <cfRule type="containsText" dxfId="283" priority="289" operator="containsText" text="4週7休以上4週8休未満">
      <formula>NOT(ISERROR(SEARCH("4週7休以上4週8休未満",EO28)))</formula>
    </cfRule>
  </conditionalFormatting>
  <conditionalFormatting sqref="EP36">
    <cfRule type="containsText" dxfId="282" priority="284" operator="containsText" text="4週8休以上">
      <formula>NOT(ISERROR(SEARCH("4週8休以上",EP36)))</formula>
    </cfRule>
    <cfRule type="containsText" dxfId="281" priority="285" operator="containsText" text="4週7休以上4週8休未満">
      <formula>NOT(ISERROR(SEARCH("4週7休以上4週8休未満",EP36)))</formula>
    </cfRule>
  </conditionalFormatting>
  <conditionalFormatting sqref="EP36">
    <cfRule type="containsText" dxfId="280" priority="282" operator="containsText" text="4週6休未満">
      <formula>NOT(ISERROR(SEARCH("4週6休未満",EP36)))</formula>
    </cfRule>
    <cfRule type="containsText" dxfId="279" priority="283" operator="containsText" text="4週6休以上4週7休未満">
      <formula>NOT(ISERROR(SEARCH("4週6休以上4週7休未満",EP36)))</formula>
    </cfRule>
  </conditionalFormatting>
  <conditionalFormatting sqref="EO36">
    <cfRule type="containsText" dxfId="278" priority="278" operator="containsText" text="4週6休未満">
      <formula>NOT(ISERROR(SEARCH("4週6休未満",EO36)))</formula>
    </cfRule>
    <cfRule type="containsText" dxfId="277" priority="279" operator="containsText" text="4週6休以上4週7休未満">
      <formula>NOT(ISERROR(SEARCH("4週6休以上4週7休未満",EO36)))</formula>
    </cfRule>
    <cfRule type="containsText" dxfId="276" priority="280" operator="containsText" text="4週8休以上">
      <formula>NOT(ISERROR(SEARCH("4週8休以上",EO36)))</formula>
    </cfRule>
    <cfRule type="containsText" dxfId="275" priority="281" operator="containsText" text="4週7休以上4週8休未満">
      <formula>NOT(ISERROR(SEARCH("4週7休以上4週8休未満",EO36)))</formula>
    </cfRule>
  </conditionalFormatting>
  <conditionalFormatting sqref="EP44">
    <cfRule type="containsText" dxfId="274" priority="276" operator="containsText" text="4週8休以上">
      <formula>NOT(ISERROR(SEARCH("4週8休以上",EP44)))</formula>
    </cfRule>
    <cfRule type="containsText" dxfId="273" priority="277" operator="containsText" text="4週7休以上4週8休未満">
      <formula>NOT(ISERROR(SEARCH("4週7休以上4週8休未満",EP44)))</formula>
    </cfRule>
  </conditionalFormatting>
  <conditionalFormatting sqref="EP44">
    <cfRule type="containsText" dxfId="272" priority="274" operator="containsText" text="4週6休未満">
      <formula>NOT(ISERROR(SEARCH("4週6休未満",EP44)))</formula>
    </cfRule>
    <cfRule type="containsText" dxfId="271" priority="275" operator="containsText" text="4週6休以上4週7休未満">
      <formula>NOT(ISERROR(SEARCH("4週6休以上4週7休未満",EP44)))</formula>
    </cfRule>
  </conditionalFormatting>
  <conditionalFormatting sqref="EO44">
    <cfRule type="containsText" dxfId="270" priority="270" operator="containsText" text="4週6休未満">
      <formula>NOT(ISERROR(SEARCH("4週6休未満",EO44)))</formula>
    </cfRule>
    <cfRule type="containsText" dxfId="269" priority="271" operator="containsText" text="4週6休以上4週7休未満">
      <formula>NOT(ISERROR(SEARCH("4週6休以上4週7休未満",EO44)))</formula>
    </cfRule>
    <cfRule type="containsText" dxfId="268" priority="272" operator="containsText" text="4週8休以上">
      <formula>NOT(ISERROR(SEARCH("4週8休以上",EO44)))</formula>
    </cfRule>
    <cfRule type="containsText" dxfId="267" priority="273" operator="containsText" text="4週7休以上4週8休未満">
      <formula>NOT(ISERROR(SEARCH("4週7休以上4週8休未満",EO44)))</formula>
    </cfRule>
  </conditionalFormatting>
  <conditionalFormatting sqref="EP52">
    <cfRule type="containsText" dxfId="266" priority="268" operator="containsText" text="4週8休以上">
      <formula>NOT(ISERROR(SEARCH("4週8休以上",EP52)))</formula>
    </cfRule>
    <cfRule type="containsText" dxfId="265" priority="269" operator="containsText" text="4週7休以上4週8休未満">
      <formula>NOT(ISERROR(SEARCH("4週7休以上4週8休未満",EP52)))</formula>
    </cfRule>
  </conditionalFormatting>
  <conditionalFormatting sqref="EP52">
    <cfRule type="containsText" dxfId="264" priority="266" operator="containsText" text="4週6休未満">
      <formula>NOT(ISERROR(SEARCH("4週6休未満",EP52)))</formula>
    </cfRule>
    <cfRule type="containsText" dxfId="263" priority="267" operator="containsText" text="4週6休以上4週7休未満">
      <formula>NOT(ISERROR(SEARCH("4週6休以上4週7休未満",EP52)))</formula>
    </cfRule>
  </conditionalFormatting>
  <conditionalFormatting sqref="EO52">
    <cfRule type="containsText" dxfId="262" priority="262" operator="containsText" text="4週6休未満">
      <formula>NOT(ISERROR(SEARCH("4週6休未満",EO52)))</formula>
    </cfRule>
    <cfRule type="containsText" dxfId="261" priority="263" operator="containsText" text="4週6休以上4週7休未満">
      <formula>NOT(ISERROR(SEARCH("4週6休以上4週7休未満",EO52)))</formula>
    </cfRule>
    <cfRule type="containsText" dxfId="260" priority="264" operator="containsText" text="4週8休以上">
      <formula>NOT(ISERROR(SEARCH("4週8休以上",EO52)))</formula>
    </cfRule>
    <cfRule type="containsText" dxfId="259" priority="265" operator="containsText" text="4週7休以上4週8休未満">
      <formula>NOT(ISERROR(SEARCH("4週7休以上4週8休未満",EO52)))</formula>
    </cfRule>
  </conditionalFormatting>
  <conditionalFormatting sqref="EP60">
    <cfRule type="containsText" dxfId="258" priority="260" operator="containsText" text="4週8休以上">
      <formula>NOT(ISERROR(SEARCH("4週8休以上",EP60)))</formula>
    </cfRule>
    <cfRule type="containsText" dxfId="257" priority="261" operator="containsText" text="4週7休以上4週8休未満">
      <formula>NOT(ISERROR(SEARCH("4週7休以上4週8休未満",EP60)))</formula>
    </cfRule>
  </conditionalFormatting>
  <conditionalFormatting sqref="EP60">
    <cfRule type="containsText" dxfId="256" priority="258" operator="containsText" text="4週6休未満">
      <formula>NOT(ISERROR(SEARCH("4週6休未満",EP60)))</formula>
    </cfRule>
    <cfRule type="containsText" dxfId="255" priority="259" operator="containsText" text="4週6休以上4週7休未満">
      <formula>NOT(ISERROR(SEARCH("4週6休以上4週7休未満",EP60)))</formula>
    </cfRule>
  </conditionalFormatting>
  <conditionalFormatting sqref="EO60">
    <cfRule type="containsText" dxfId="254" priority="254" operator="containsText" text="4週6休未満">
      <formula>NOT(ISERROR(SEARCH("4週6休未満",EO60)))</formula>
    </cfRule>
    <cfRule type="containsText" dxfId="253" priority="255" operator="containsText" text="4週6休以上4週7休未満">
      <formula>NOT(ISERROR(SEARCH("4週6休以上4週7休未満",EO60)))</formula>
    </cfRule>
    <cfRule type="containsText" dxfId="252" priority="256" operator="containsText" text="4週8休以上">
      <formula>NOT(ISERROR(SEARCH("4週8休以上",EO60)))</formula>
    </cfRule>
    <cfRule type="containsText" dxfId="251" priority="257" operator="containsText" text="4週7休以上4週8休未満">
      <formula>NOT(ISERROR(SEARCH("4週7休以上4週8休未満",EO60)))</formula>
    </cfRule>
  </conditionalFormatting>
  <conditionalFormatting sqref="EP68">
    <cfRule type="containsText" dxfId="250" priority="252" operator="containsText" text="4週8休以上">
      <formula>NOT(ISERROR(SEARCH("4週8休以上",EP68)))</formula>
    </cfRule>
    <cfRule type="containsText" dxfId="249" priority="253" operator="containsText" text="4週7休以上4週8休未満">
      <formula>NOT(ISERROR(SEARCH("4週7休以上4週8休未満",EP68)))</formula>
    </cfRule>
  </conditionalFormatting>
  <conditionalFormatting sqref="EP68">
    <cfRule type="containsText" dxfId="248" priority="250" operator="containsText" text="4週6休未満">
      <formula>NOT(ISERROR(SEARCH("4週6休未満",EP68)))</formula>
    </cfRule>
    <cfRule type="containsText" dxfId="247" priority="251" operator="containsText" text="4週6休以上4週7休未満">
      <formula>NOT(ISERROR(SEARCH("4週6休以上4週7休未満",EP68)))</formula>
    </cfRule>
  </conditionalFormatting>
  <conditionalFormatting sqref="EO68">
    <cfRule type="containsText" dxfId="246" priority="246" operator="containsText" text="4週6休未満">
      <formula>NOT(ISERROR(SEARCH("4週6休未満",EO68)))</formula>
    </cfRule>
    <cfRule type="containsText" dxfId="245" priority="247" operator="containsText" text="4週6休以上4週7休未満">
      <formula>NOT(ISERROR(SEARCH("4週6休以上4週7休未満",EO68)))</formula>
    </cfRule>
    <cfRule type="containsText" dxfId="244" priority="248" operator="containsText" text="4週8休以上">
      <formula>NOT(ISERROR(SEARCH("4週8休以上",EO68)))</formula>
    </cfRule>
    <cfRule type="containsText" dxfId="243" priority="249" operator="containsText" text="4週7休以上4週8休未満">
      <formula>NOT(ISERROR(SEARCH("4週7休以上4週8休未満",EO68)))</formula>
    </cfRule>
  </conditionalFormatting>
  <conditionalFormatting sqref="EP76">
    <cfRule type="containsText" dxfId="242" priority="244" operator="containsText" text="4週8休以上">
      <formula>NOT(ISERROR(SEARCH("4週8休以上",EP76)))</formula>
    </cfRule>
    <cfRule type="containsText" dxfId="241" priority="245" operator="containsText" text="4週7休以上4週8休未満">
      <formula>NOT(ISERROR(SEARCH("4週7休以上4週8休未満",EP76)))</formula>
    </cfRule>
  </conditionalFormatting>
  <conditionalFormatting sqref="EP76">
    <cfRule type="containsText" dxfId="240" priority="242" operator="containsText" text="4週6休未満">
      <formula>NOT(ISERROR(SEARCH("4週6休未満",EP76)))</formula>
    </cfRule>
    <cfRule type="containsText" dxfId="239" priority="243" operator="containsText" text="4週6休以上4週7休未満">
      <formula>NOT(ISERROR(SEARCH("4週6休以上4週7休未満",EP76)))</formula>
    </cfRule>
  </conditionalFormatting>
  <conditionalFormatting sqref="EO76">
    <cfRule type="containsText" dxfId="238" priority="238" operator="containsText" text="4週6休未満">
      <formula>NOT(ISERROR(SEARCH("4週6休未満",EO76)))</formula>
    </cfRule>
    <cfRule type="containsText" dxfId="237" priority="239" operator="containsText" text="4週6休以上4週7休未満">
      <formula>NOT(ISERROR(SEARCH("4週6休以上4週7休未満",EO76)))</formula>
    </cfRule>
    <cfRule type="containsText" dxfId="236" priority="240" operator="containsText" text="4週8休以上">
      <formula>NOT(ISERROR(SEARCH("4週8休以上",EO76)))</formula>
    </cfRule>
    <cfRule type="containsText" dxfId="235" priority="241" operator="containsText" text="4週7休以上4週8休未満">
      <formula>NOT(ISERROR(SEARCH("4週7休以上4週8休未満",EO76)))</formula>
    </cfRule>
  </conditionalFormatting>
  <conditionalFormatting sqref="EP84">
    <cfRule type="containsText" dxfId="234" priority="236" operator="containsText" text="4週8休以上">
      <formula>NOT(ISERROR(SEARCH("4週8休以上",EP84)))</formula>
    </cfRule>
    <cfRule type="containsText" dxfId="233" priority="237" operator="containsText" text="4週7休以上4週8休未満">
      <formula>NOT(ISERROR(SEARCH("4週7休以上4週8休未満",EP84)))</formula>
    </cfRule>
  </conditionalFormatting>
  <conditionalFormatting sqref="EP84">
    <cfRule type="containsText" dxfId="232" priority="234" operator="containsText" text="4週6休未満">
      <formula>NOT(ISERROR(SEARCH("4週6休未満",EP84)))</formula>
    </cfRule>
    <cfRule type="containsText" dxfId="231" priority="235" operator="containsText" text="4週6休以上4週7休未満">
      <formula>NOT(ISERROR(SEARCH("4週6休以上4週7休未満",EP84)))</formula>
    </cfRule>
  </conditionalFormatting>
  <conditionalFormatting sqref="EO84">
    <cfRule type="containsText" dxfId="230" priority="230" operator="containsText" text="4週6休未満">
      <formula>NOT(ISERROR(SEARCH("4週6休未満",EO84)))</formula>
    </cfRule>
    <cfRule type="containsText" dxfId="229" priority="231" operator="containsText" text="4週6休以上4週7休未満">
      <formula>NOT(ISERROR(SEARCH("4週6休以上4週7休未満",EO84)))</formula>
    </cfRule>
    <cfRule type="containsText" dxfId="228" priority="232" operator="containsText" text="4週8休以上">
      <formula>NOT(ISERROR(SEARCH("4週8休以上",EO84)))</formula>
    </cfRule>
    <cfRule type="containsText" dxfId="227" priority="233" operator="containsText" text="4週7休以上4週8休未満">
      <formula>NOT(ISERROR(SEARCH("4週7休以上4週8休未満",EO84)))</formula>
    </cfRule>
  </conditionalFormatting>
  <conditionalFormatting sqref="EP92">
    <cfRule type="containsText" dxfId="226" priority="228" operator="containsText" text="4週8休以上">
      <formula>NOT(ISERROR(SEARCH("4週8休以上",EP92)))</formula>
    </cfRule>
    <cfRule type="containsText" dxfId="225" priority="229" operator="containsText" text="4週7休以上4週8休未満">
      <formula>NOT(ISERROR(SEARCH("4週7休以上4週8休未満",EP92)))</formula>
    </cfRule>
  </conditionalFormatting>
  <conditionalFormatting sqref="EP92">
    <cfRule type="containsText" dxfId="224" priority="226" operator="containsText" text="4週6休未満">
      <formula>NOT(ISERROR(SEARCH("4週6休未満",EP92)))</formula>
    </cfRule>
    <cfRule type="containsText" dxfId="223" priority="227" operator="containsText" text="4週6休以上4週7休未満">
      <formula>NOT(ISERROR(SEARCH("4週6休以上4週7休未満",EP92)))</formula>
    </cfRule>
  </conditionalFormatting>
  <conditionalFormatting sqref="EO92">
    <cfRule type="containsText" dxfId="222" priority="222" operator="containsText" text="4週6休未満">
      <formula>NOT(ISERROR(SEARCH("4週6休未満",EO92)))</formula>
    </cfRule>
    <cfRule type="containsText" dxfId="221" priority="223" operator="containsText" text="4週6休以上4週7休未満">
      <formula>NOT(ISERROR(SEARCH("4週6休以上4週7休未満",EO92)))</formula>
    </cfRule>
    <cfRule type="containsText" dxfId="220" priority="224" operator="containsText" text="4週8休以上">
      <formula>NOT(ISERROR(SEARCH("4週8休以上",EO92)))</formula>
    </cfRule>
    <cfRule type="containsText" dxfId="219" priority="225" operator="containsText" text="4週7休以上4週8休未満">
      <formula>NOT(ISERROR(SEARCH("4週7休以上4週8休未満",EO92)))</formula>
    </cfRule>
  </conditionalFormatting>
  <conditionalFormatting sqref="EP100">
    <cfRule type="containsText" dxfId="218" priority="220" operator="containsText" text="4週8休以上">
      <formula>NOT(ISERROR(SEARCH("4週8休以上",EP100)))</formula>
    </cfRule>
    <cfRule type="containsText" dxfId="217" priority="221" operator="containsText" text="4週7休以上4週8休未満">
      <formula>NOT(ISERROR(SEARCH("4週7休以上4週8休未満",EP100)))</formula>
    </cfRule>
  </conditionalFormatting>
  <conditionalFormatting sqref="EP100">
    <cfRule type="containsText" dxfId="216" priority="218" operator="containsText" text="4週6休未満">
      <formula>NOT(ISERROR(SEARCH("4週6休未満",EP100)))</formula>
    </cfRule>
    <cfRule type="containsText" dxfId="215" priority="219" operator="containsText" text="4週6休以上4週7休未満">
      <formula>NOT(ISERROR(SEARCH("4週6休以上4週7休未満",EP100)))</formula>
    </cfRule>
  </conditionalFormatting>
  <conditionalFormatting sqref="EO100">
    <cfRule type="containsText" dxfId="214" priority="214" operator="containsText" text="4週6休未満">
      <formula>NOT(ISERROR(SEARCH("4週6休未満",EO100)))</formula>
    </cfRule>
    <cfRule type="containsText" dxfId="213" priority="215" operator="containsText" text="4週6休以上4週7休未満">
      <formula>NOT(ISERROR(SEARCH("4週6休以上4週7休未満",EO100)))</formula>
    </cfRule>
    <cfRule type="containsText" dxfId="212" priority="216" operator="containsText" text="4週8休以上">
      <formula>NOT(ISERROR(SEARCH("4週8休以上",EO100)))</formula>
    </cfRule>
    <cfRule type="containsText" dxfId="211" priority="217" operator="containsText" text="4週7休以上4週8休未満">
      <formula>NOT(ISERROR(SEARCH("4週7休以上4週8休未満",EO100)))</formula>
    </cfRule>
  </conditionalFormatting>
  <conditionalFormatting sqref="EP108">
    <cfRule type="containsText" dxfId="210" priority="212" operator="containsText" text="4週8休以上">
      <formula>NOT(ISERROR(SEARCH("4週8休以上",EP108)))</formula>
    </cfRule>
    <cfRule type="containsText" dxfId="209" priority="213" operator="containsText" text="4週7休以上4週8休未満">
      <formula>NOT(ISERROR(SEARCH("4週7休以上4週8休未満",EP108)))</formula>
    </cfRule>
  </conditionalFormatting>
  <conditionalFormatting sqref="EP108">
    <cfRule type="containsText" dxfId="208" priority="210" operator="containsText" text="4週6休未満">
      <formula>NOT(ISERROR(SEARCH("4週6休未満",EP108)))</formula>
    </cfRule>
    <cfRule type="containsText" dxfId="207" priority="211" operator="containsText" text="4週6休以上4週7休未満">
      <formula>NOT(ISERROR(SEARCH("4週6休以上4週7休未満",EP108)))</formula>
    </cfRule>
  </conditionalFormatting>
  <conditionalFormatting sqref="EO108">
    <cfRule type="containsText" dxfId="206" priority="206" operator="containsText" text="4週6休未満">
      <formula>NOT(ISERROR(SEARCH("4週6休未満",EO108)))</formula>
    </cfRule>
    <cfRule type="containsText" dxfId="205" priority="207" operator="containsText" text="4週6休以上4週7休未満">
      <formula>NOT(ISERROR(SEARCH("4週6休以上4週7休未満",EO108)))</formula>
    </cfRule>
    <cfRule type="containsText" dxfId="204" priority="208" operator="containsText" text="4週8休以上">
      <formula>NOT(ISERROR(SEARCH("4週8休以上",EO108)))</formula>
    </cfRule>
    <cfRule type="containsText" dxfId="203" priority="209" operator="containsText" text="4週7休以上4週8休未満">
      <formula>NOT(ISERROR(SEARCH("4週7休以上4週8休未満",EO108)))</formula>
    </cfRule>
  </conditionalFormatting>
  <conditionalFormatting sqref="EP116">
    <cfRule type="containsText" dxfId="202" priority="204" operator="containsText" text="4週8休以上">
      <formula>NOT(ISERROR(SEARCH("4週8休以上",EP116)))</formula>
    </cfRule>
    <cfRule type="containsText" dxfId="201" priority="205" operator="containsText" text="4週7休以上4週8休未満">
      <formula>NOT(ISERROR(SEARCH("4週7休以上4週8休未満",EP116)))</formula>
    </cfRule>
  </conditionalFormatting>
  <conditionalFormatting sqref="EP116">
    <cfRule type="containsText" dxfId="200" priority="202" operator="containsText" text="4週6休未満">
      <formula>NOT(ISERROR(SEARCH("4週6休未満",EP116)))</formula>
    </cfRule>
    <cfRule type="containsText" dxfId="199" priority="203" operator="containsText" text="4週6休以上4週7休未満">
      <formula>NOT(ISERROR(SEARCH("4週6休以上4週7休未満",EP116)))</formula>
    </cfRule>
  </conditionalFormatting>
  <conditionalFormatting sqref="EO116">
    <cfRule type="containsText" dxfId="198" priority="198" operator="containsText" text="4週6休未満">
      <formula>NOT(ISERROR(SEARCH("4週6休未満",EO116)))</formula>
    </cfRule>
    <cfRule type="containsText" dxfId="197" priority="199" operator="containsText" text="4週6休以上4週7休未満">
      <formula>NOT(ISERROR(SEARCH("4週6休以上4週7休未満",EO116)))</formula>
    </cfRule>
    <cfRule type="containsText" dxfId="196" priority="200" operator="containsText" text="4週8休以上">
      <formula>NOT(ISERROR(SEARCH("4週8休以上",EO116)))</formula>
    </cfRule>
    <cfRule type="containsText" dxfId="195" priority="201" operator="containsText" text="4週7休以上4週8休未満">
      <formula>NOT(ISERROR(SEARCH("4週7休以上4週8休未満",EO116)))</formula>
    </cfRule>
  </conditionalFormatting>
  <conditionalFormatting sqref="EP124">
    <cfRule type="containsText" dxfId="194" priority="196" operator="containsText" text="4週8休以上">
      <formula>NOT(ISERROR(SEARCH("4週8休以上",EP124)))</formula>
    </cfRule>
    <cfRule type="containsText" dxfId="193" priority="197" operator="containsText" text="4週7休以上4週8休未満">
      <formula>NOT(ISERROR(SEARCH("4週7休以上4週8休未満",EP124)))</formula>
    </cfRule>
  </conditionalFormatting>
  <conditionalFormatting sqref="EP124">
    <cfRule type="containsText" dxfId="192" priority="194" operator="containsText" text="4週6休未満">
      <formula>NOT(ISERROR(SEARCH("4週6休未満",EP124)))</formula>
    </cfRule>
    <cfRule type="containsText" dxfId="191" priority="195" operator="containsText" text="4週6休以上4週7休未満">
      <formula>NOT(ISERROR(SEARCH("4週6休以上4週7休未満",EP124)))</formula>
    </cfRule>
  </conditionalFormatting>
  <conditionalFormatting sqref="EO124">
    <cfRule type="containsText" dxfId="190" priority="190" operator="containsText" text="4週6休未満">
      <formula>NOT(ISERROR(SEARCH("4週6休未満",EO124)))</formula>
    </cfRule>
    <cfRule type="containsText" dxfId="189" priority="191" operator="containsText" text="4週6休以上4週7休未満">
      <formula>NOT(ISERROR(SEARCH("4週6休以上4週7休未満",EO124)))</formula>
    </cfRule>
    <cfRule type="containsText" dxfId="188" priority="192" operator="containsText" text="4週8休以上">
      <formula>NOT(ISERROR(SEARCH("4週8休以上",EO124)))</formula>
    </cfRule>
    <cfRule type="containsText" dxfId="187" priority="193" operator="containsText" text="4週7休以上4週8休未満">
      <formula>NOT(ISERROR(SEARCH("4週7休以上4週8休未満",EO124)))</formula>
    </cfRule>
  </conditionalFormatting>
  <conditionalFormatting sqref="EP132">
    <cfRule type="containsText" dxfId="186" priority="188" operator="containsText" text="4週8休以上">
      <formula>NOT(ISERROR(SEARCH("4週8休以上",EP132)))</formula>
    </cfRule>
    <cfRule type="containsText" dxfId="185" priority="189" operator="containsText" text="4週7休以上4週8休未満">
      <formula>NOT(ISERROR(SEARCH("4週7休以上4週8休未満",EP132)))</formula>
    </cfRule>
  </conditionalFormatting>
  <conditionalFormatting sqref="EP132">
    <cfRule type="containsText" dxfId="184" priority="186" operator="containsText" text="4週6休未満">
      <formula>NOT(ISERROR(SEARCH("4週6休未満",EP132)))</formula>
    </cfRule>
    <cfRule type="containsText" dxfId="183" priority="187" operator="containsText" text="4週6休以上4週7休未満">
      <formula>NOT(ISERROR(SEARCH("4週6休以上4週7休未満",EP132)))</formula>
    </cfRule>
  </conditionalFormatting>
  <conditionalFormatting sqref="EO132">
    <cfRule type="containsText" dxfId="182" priority="182" operator="containsText" text="4週6休未満">
      <formula>NOT(ISERROR(SEARCH("4週6休未満",EO132)))</formula>
    </cfRule>
    <cfRule type="containsText" dxfId="181" priority="183" operator="containsText" text="4週6休以上4週7休未満">
      <formula>NOT(ISERROR(SEARCH("4週6休以上4週7休未満",EO132)))</formula>
    </cfRule>
    <cfRule type="containsText" dxfId="180" priority="184" operator="containsText" text="4週8休以上">
      <formula>NOT(ISERROR(SEARCH("4週8休以上",EO132)))</formula>
    </cfRule>
    <cfRule type="containsText" dxfId="179" priority="185" operator="containsText" text="4週7休以上4週8休未満">
      <formula>NOT(ISERROR(SEARCH("4週7休以上4週8休未満",EO132)))</formula>
    </cfRule>
  </conditionalFormatting>
  <conditionalFormatting sqref="EP140">
    <cfRule type="containsText" dxfId="178" priority="180" operator="containsText" text="4週8休以上">
      <formula>NOT(ISERROR(SEARCH("4週8休以上",EP140)))</formula>
    </cfRule>
    <cfRule type="containsText" dxfId="177" priority="181" operator="containsText" text="4週7休以上4週8休未満">
      <formula>NOT(ISERROR(SEARCH("4週7休以上4週8休未満",EP140)))</formula>
    </cfRule>
  </conditionalFormatting>
  <conditionalFormatting sqref="EP140">
    <cfRule type="containsText" dxfId="176" priority="178" operator="containsText" text="4週6休未満">
      <formula>NOT(ISERROR(SEARCH("4週6休未満",EP140)))</formula>
    </cfRule>
    <cfRule type="containsText" dxfId="175" priority="179" operator="containsText" text="4週6休以上4週7休未満">
      <formula>NOT(ISERROR(SEARCH("4週6休以上4週7休未満",EP140)))</formula>
    </cfRule>
  </conditionalFormatting>
  <conditionalFormatting sqref="EO140">
    <cfRule type="containsText" dxfId="174" priority="174" operator="containsText" text="4週6休未満">
      <formula>NOT(ISERROR(SEARCH("4週6休未満",EO140)))</formula>
    </cfRule>
    <cfRule type="containsText" dxfId="173" priority="175" operator="containsText" text="4週6休以上4週7休未満">
      <formula>NOT(ISERROR(SEARCH("4週6休以上4週7休未満",EO140)))</formula>
    </cfRule>
    <cfRule type="containsText" dxfId="172" priority="176" operator="containsText" text="4週8休以上">
      <formula>NOT(ISERROR(SEARCH("4週8休以上",EO140)))</formula>
    </cfRule>
    <cfRule type="containsText" dxfId="171" priority="177" operator="containsText" text="4週7休以上4週8休未満">
      <formula>NOT(ISERROR(SEARCH("4週7休以上4週8休未満",EO140)))</formula>
    </cfRule>
  </conditionalFormatting>
  <conditionalFormatting sqref="EP148">
    <cfRule type="containsText" dxfId="170" priority="172" operator="containsText" text="4週8休以上">
      <formula>NOT(ISERROR(SEARCH("4週8休以上",EP148)))</formula>
    </cfRule>
    <cfRule type="containsText" dxfId="169" priority="173" operator="containsText" text="4週7休以上4週8休未満">
      <formula>NOT(ISERROR(SEARCH("4週7休以上4週8休未満",EP148)))</formula>
    </cfRule>
  </conditionalFormatting>
  <conditionalFormatting sqref="EP148">
    <cfRule type="containsText" dxfId="168" priority="170" operator="containsText" text="4週6休未満">
      <formula>NOT(ISERROR(SEARCH("4週6休未満",EP148)))</formula>
    </cfRule>
    <cfRule type="containsText" dxfId="167" priority="171" operator="containsText" text="4週6休以上4週7休未満">
      <formula>NOT(ISERROR(SEARCH("4週6休以上4週7休未満",EP148)))</formula>
    </cfRule>
  </conditionalFormatting>
  <conditionalFormatting sqref="EO148">
    <cfRule type="containsText" dxfId="166" priority="166" operator="containsText" text="4週6休未満">
      <formula>NOT(ISERROR(SEARCH("4週6休未満",EO148)))</formula>
    </cfRule>
    <cfRule type="containsText" dxfId="165" priority="167" operator="containsText" text="4週6休以上4週7休未満">
      <formula>NOT(ISERROR(SEARCH("4週6休以上4週7休未満",EO148)))</formula>
    </cfRule>
    <cfRule type="containsText" dxfId="164" priority="168" operator="containsText" text="4週8休以上">
      <formula>NOT(ISERROR(SEARCH("4週8休以上",EO148)))</formula>
    </cfRule>
    <cfRule type="containsText" dxfId="163" priority="169" operator="containsText" text="4週7休以上4週8休未満">
      <formula>NOT(ISERROR(SEARCH("4週7休以上4週8休未満",EO148)))</formula>
    </cfRule>
  </conditionalFormatting>
  <conditionalFormatting sqref="EP156">
    <cfRule type="containsText" dxfId="162" priority="164" operator="containsText" text="4週8休以上">
      <formula>NOT(ISERROR(SEARCH("4週8休以上",EP156)))</formula>
    </cfRule>
    <cfRule type="containsText" dxfId="161" priority="165" operator="containsText" text="4週7休以上4週8休未満">
      <formula>NOT(ISERROR(SEARCH("4週7休以上4週8休未満",EP156)))</formula>
    </cfRule>
  </conditionalFormatting>
  <conditionalFormatting sqref="EP156">
    <cfRule type="containsText" dxfId="160" priority="162" operator="containsText" text="4週6休未満">
      <formula>NOT(ISERROR(SEARCH("4週6休未満",EP156)))</formula>
    </cfRule>
    <cfRule type="containsText" dxfId="159" priority="163" operator="containsText" text="4週6休以上4週7休未満">
      <formula>NOT(ISERROR(SEARCH("4週6休以上4週7休未満",EP156)))</formula>
    </cfRule>
  </conditionalFormatting>
  <conditionalFormatting sqref="EO156">
    <cfRule type="containsText" dxfId="158" priority="158" operator="containsText" text="4週6休未満">
      <formula>NOT(ISERROR(SEARCH("4週6休未満",EO156)))</formula>
    </cfRule>
    <cfRule type="containsText" dxfId="157" priority="159" operator="containsText" text="4週6休以上4週7休未満">
      <formula>NOT(ISERROR(SEARCH("4週6休以上4週7休未満",EO156)))</formula>
    </cfRule>
    <cfRule type="containsText" dxfId="156" priority="160" operator="containsText" text="4週8休以上">
      <formula>NOT(ISERROR(SEARCH("4週8休以上",EO156)))</formula>
    </cfRule>
    <cfRule type="containsText" dxfId="155" priority="161" operator="containsText" text="4週7休以上4週8休未満">
      <formula>NOT(ISERROR(SEARCH("4週7休以上4週8休未満",EO156)))</formula>
    </cfRule>
  </conditionalFormatting>
  <conditionalFormatting sqref="EP164">
    <cfRule type="containsText" dxfId="154" priority="156" operator="containsText" text="4週8休以上">
      <formula>NOT(ISERROR(SEARCH("4週8休以上",EP164)))</formula>
    </cfRule>
    <cfRule type="containsText" dxfId="153" priority="157" operator="containsText" text="4週7休以上4週8休未満">
      <formula>NOT(ISERROR(SEARCH("4週7休以上4週8休未満",EP164)))</formula>
    </cfRule>
  </conditionalFormatting>
  <conditionalFormatting sqref="EP164">
    <cfRule type="containsText" dxfId="152" priority="154" operator="containsText" text="4週6休未満">
      <formula>NOT(ISERROR(SEARCH("4週6休未満",EP164)))</formula>
    </cfRule>
    <cfRule type="containsText" dxfId="151" priority="155" operator="containsText" text="4週6休以上4週7休未満">
      <formula>NOT(ISERROR(SEARCH("4週6休以上4週7休未満",EP164)))</formula>
    </cfRule>
  </conditionalFormatting>
  <conditionalFormatting sqref="EO164">
    <cfRule type="containsText" dxfId="150" priority="150" operator="containsText" text="4週6休未満">
      <formula>NOT(ISERROR(SEARCH("4週6休未満",EO164)))</formula>
    </cfRule>
    <cfRule type="containsText" dxfId="149" priority="151" operator="containsText" text="4週6休以上4週7休未満">
      <formula>NOT(ISERROR(SEARCH("4週6休以上4週7休未満",EO164)))</formula>
    </cfRule>
    <cfRule type="containsText" dxfId="148" priority="152" operator="containsText" text="4週8休以上">
      <formula>NOT(ISERROR(SEARCH("4週8休以上",EO164)))</formula>
    </cfRule>
    <cfRule type="containsText" dxfId="147" priority="153" operator="containsText" text="4週7休以上4週8休未満">
      <formula>NOT(ISERROR(SEARCH("4週7休以上4週8休未満",EO164)))</formula>
    </cfRule>
  </conditionalFormatting>
  <conditionalFormatting sqref="EP172">
    <cfRule type="containsText" dxfId="146" priority="148" operator="containsText" text="4週8休以上">
      <formula>NOT(ISERROR(SEARCH("4週8休以上",EP172)))</formula>
    </cfRule>
    <cfRule type="containsText" dxfId="145" priority="149" operator="containsText" text="4週7休以上4週8休未満">
      <formula>NOT(ISERROR(SEARCH("4週7休以上4週8休未満",EP172)))</formula>
    </cfRule>
  </conditionalFormatting>
  <conditionalFormatting sqref="EP172">
    <cfRule type="containsText" dxfId="144" priority="146" operator="containsText" text="4週6休未満">
      <formula>NOT(ISERROR(SEARCH("4週6休未満",EP172)))</formula>
    </cfRule>
    <cfRule type="containsText" dxfId="143" priority="147" operator="containsText" text="4週6休以上4週7休未満">
      <formula>NOT(ISERROR(SEARCH("4週6休以上4週7休未満",EP172)))</formula>
    </cfRule>
  </conditionalFormatting>
  <conditionalFormatting sqref="EO172">
    <cfRule type="containsText" dxfId="142" priority="142" operator="containsText" text="4週6休未満">
      <formula>NOT(ISERROR(SEARCH("4週6休未満",EO172)))</formula>
    </cfRule>
    <cfRule type="containsText" dxfId="141" priority="143" operator="containsText" text="4週6休以上4週7休未満">
      <formula>NOT(ISERROR(SEARCH("4週6休以上4週7休未満",EO172)))</formula>
    </cfRule>
    <cfRule type="containsText" dxfId="140" priority="144" operator="containsText" text="4週8休以上">
      <formula>NOT(ISERROR(SEARCH("4週8休以上",EO172)))</formula>
    </cfRule>
    <cfRule type="containsText" dxfId="139" priority="145" operator="containsText" text="4週7休以上4週8休未満">
      <formula>NOT(ISERROR(SEARCH("4週7休以上4週8休未満",EO172)))</formula>
    </cfRule>
  </conditionalFormatting>
  <conditionalFormatting sqref="EP180">
    <cfRule type="containsText" dxfId="138" priority="140" operator="containsText" text="4週8休以上">
      <formula>NOT(ISERROR(SEARCH("4週8休以上",EP180)))</formula>
    </cfRule>
    <cfRule type="containsText" dxfId="137" priority="141" operator="containsText" text="4週7休以上4週8休未満">
      <formula>NOT(ISERROR(SEARCH("4週7休以上4週8休未満",EP180)))</formula>
    </cfRule>
  </conditionalFormatting>
  <conditionalFormatting sqref="EP180">
    <cfRule type="containsText" dxfId="136" priority="138" operator="containsText" text="4週6休未満">
      <formula>NOT(ISERROR(SEARCH("4週6休未満",EP180)))</formula>
    </cfRule>
    <cfRule type="containsText" dxfId="135" priority="139" operator="containsText" text="4週6休以上4週7休未満">
      <formula>NOT(ISERROR(SEARCH("4週6休以上4週7休未満",EP180)))</formula>
    </cfRule>
  </conditionalFormatting>
  <conditionalFormatting sqref="EO180">
    <cfRule type="containsText" dxfId="134" priority="134" operator="containsText" text="4週6休未満">
      <formula>NOT(ISERROR(SEARCH("4週6休未満",EO180)))</formula>
    </cfRule>
    <cfRule type="containsText" dxfId="133" priority="135" operator="containsText" text="4週6休以上4週7休未満">
      <formula>NOT(ISERROR(SEARCH("4週6休以上4週7休未満",EO180)))</formula>
    </cfRule>
    <cfRule type="containsText" dxfId="132" priority="136" operator="containsText" text="4週8休以上">
      <formula>NOT(ISERROR(SEARCH("4週8休以上",EO180)))</formula>
    </cfRule>
    <cfRule type="containsText" dxfId="131" priority="137" operator="containsText" text="4週7休以上4週8休未満">
      <formula>NOT(ISERROR(SEARCH("4週7休以上4週8休未満",EO180)))</formula>
    </cfRule>
  </conditionalFormatting>
  <conditionalFormatting sqref="EP188">
    <cfRule type="containsText" dxfId="130" priority="132" operator="containsText" text="4週8休以上">
      <formula>NOT(ISERROR(SEARCH("4週8休以上",EP188)))</formula>
    </cfRule>
    <cfRule type="containsText" dxfId="129" priority="133" operator="containsText" text="4週7休以上4週8休未満">
      <formula>NOT(ISERROR(SEARCH("4週7休以上4週8休未満",EP188)))</formula>
    </cfRule>
  </conditionalFormatting>
  <conditionalFormatting sqref="EP188">
    <cfRule type="containsText" dxfId="128" priority="130" operator="containsText" text="4週6休未満">
      <formula>NOT(ISERROR(SEARCH("4週6休未満",EP188)))</formula>
    </cfRule>
    <cfRule type="containsText" dxfId="127" priority="131" operator="containsText" text="4週6休以上4週7休未満">
      <formula>NOT(ISERROR(SEARCH("4週6休以上4週7休未満",EP188)))</formula>
    </cfRule>
  </conditionalFormatting>
  <conditionalFormatting sqref="EO188">
    <cfRule type="containsText" dxfId="126" priority="126" operator="containsText" text="4週6休未満">
      <formula>NOT(ISERROR(SEARCH("4週6休未満",EO188)))</formula>
    </cfRule>
    <cfRule type="containsText" dxfId="125" priority="127" operator="containsText" text="4週6休以上4週7休未満">
      <formula>NOT(ISERROR(SEARCH("4週6休以上4週7休未満",EO188)))</formula>
    </cfRule>
    <cfRule type="containsText" dxfId="124" priority="128" operator="containsText" text="4週8休以上">
      <formula>NOT(ISERROR(SEARCH("4週8休以上",EO188)))</formula>
    </cfRule>
    <cfRule type="containsText" dxfId="123" priority="129" operator="containsText" text="4週7休以上4週8休未満">
      <formula>NOT(ISERROR(SEARCH("4週7休以上4週8休未満",EO188)))</formula>
    </cfRule>
  </conditionalFormatting>
  <conditionalFormatting sqref="EP196">
    <cfRule type="containsText" dxfId="122" priority="124" operator="containsText" text="4週8休以上">
      <formula>NOT(ISERROR(SEARCH("4週8休以上",EP196)))</formula>
    </cfRule>
    <cfRule type="containsText" dxfId="121" priority="125" operator="containsText" text="4週7休以上4週8休未満">
      <formula>NOT(ISERROR(SEARCH("4週7休以上4週8休未満",EP196)))</formula>
    </cfRule>
  </conditionalFormatting>
  <conditionalFormatting sqref="EP196">
    <cfRule type="containsText" dxfId="120" priority="122" operator="containsText" text="4週6休未満">
      <formula>NOT(ISERROR(SEARCH("4週6休未満",EP196)))</formula>
    </cfRule>
    <cfRule type="containsText" dxfId="119" priority="123" operator="containsText" text="4週6休以上4週7休未満">
      <formula>NOT(ISERROR(SEARCH("4週6休以上4週7休未満",EP196)))</formula>
    </cfRule>
  </conditionalFormatting>
  <conditionalFormatting sqref="EO196">
    <cfRule type="containsText" dxfId="118" priority="118" operator="containsText" text="4週6休未満">
      <formula>NOT(ISERROR(SEARCH("4週6休未満",EO196)))</formula>
    </cfRule>
    <cfRule type="containsText" dxfId="117" priority="119" operator="containsText" text="4週6休以上4週7休未満">
      <formula>NOT(ISERROR(SEARCH("4週6休以上4週7休未満",EO196)))</formula>
    </cfRule>
    <cfRule type="containsText" dxfId="116" priority="120" operator="containsText" text="4週8休以上">
      <formula>NOT(ISERROR(SEARCH("4週8休以上",EO196)))</formula>
    </cfRule>
    <cfRule type="containsText" dxfId="115" priority="121" operator="containsText" text="4週7休以上4週8休未満">
      <formula>NOT(ISERROR(SEARCH("4週7休以上4週8休未満",EO196)))</formula>
    </cfRule>
  </conditionalFormatting>
  <conditionalFormatting sqref="EP204">
    <cfRule type="containsText" dxfId="114" priority="116" operator="containsText" text="4週8休以上">
      <formula>NOT(ISERROR(SEARCH("4週8休以上",EP204)))</formula>
    </cfRule>
    <cfRule type="containsText" dxfId="113" priority="117" operator="containsText" text="4週7休以上4週8休未満">
      <formula>NOT(ISERROR(SEARCH("4週7休以上4週8休未満",EP204)))</formula>
    </cfRule>
  </conditionalFormatting>
  <conditionalFormatting sqref="EP204">
    <cfRule type="containsText" dxfId="112" priority="114" operator="containsText" text="4週6休未満">
      <formula>NOT(ISERROR(SEARCH("4週6休未満",EP204)))</formula>
    </cfRule>
    <cfRule type="containsText" dxfId="111" priority="115" operator="containsText" text="4週6休以上4週7休未満">
      <formula>NOT(ISERROR(SEARCH("4週6休以上4週7休未満",EP204)))</formula>
    </cfRule>
  </conditionalFormatting>
  <conditionalFormatting sqref="EO204">
    <cfRule type="containsText" dxfId="110" priority="110" operator="containsText" text="4週6休未満">
      <formula>NOT(ISERROR(SEARCH("4週6休未満",EO204)))</formula>
    </cfRule>
    <cfRule type="containsText" dxfId="109" priority="111" operator="containsText" text="4週6休以上4週7休未満">
      <formula>NOT(ISERROR(SEARCH("4週6休以上4週7休未満",EO204)))</formula>
    </cfRule>
    <cfRule type="containsText" dxfId="108" priority="112" operator="containsText" text="4週8休以上">
      <formula>NOT(ISERROR(SEARCH("4週8休以上",EO204)))</formula>
    </cfRule>
    <cfRule type="containsText" dxfId="107" priority="113" operator="containsText" text="4週7休以上4週8休未満">
      <formula>NOT(ISERROR(SEARCH("4週7休以上4週8休未満",EO204)))</formula>
    </cfRule>
  </conditionalFormatting>
  <conditionalFormatting sqref="EN25">
    <cfRule type="containsText" dxfId="106" priority="107" operator="containsText" text="4週6休以上4週7休未満">
      <formula>NOT(ISERROR(SEARCH("4週6休以上4週7休未満",EN25)))</formula>
    </cfRule>
    <cfRule type="containsText" dxfId="105" priority="108" operator="containsText" text="4週8休以上">
      <formula>NOT(ISERROR(SEARCH("4週8休以上",EN25)))</formula>
    </cfRule>
    <cfRule type="containsText" dxfId="104" priority="109" operator="containsText" text="4週7休以上4週8休未満">
      <formula>NOT(ISERROR(SEARCH("4週7休以上4週8休未満",EN25)))</formula>
    </cfRule>
  </conditionalFormatting>
  <conditionalFormatting sqref="EN25">
    <cfRule type="containsText" dxfId="103" priority="106" operator="containsText" text="4週6休未満">
      <formula>NOT(ISERROR(SEARCH("4週6休未満",EN25)))</formula>
    </cfRule>
  </conditionalFormatting>
  <conditionalFormatting sqref="EN33">
    <cfRule type="containsText" dxfId="102" priority="103" operator="containsText" text="4週6休以上4週7休未満">
      <formula>NOT(ISERROR(SEARCH("4週6休以上4週7休未満",EN33)))</formula>
    </cfRule>
    <cfRule type="containsText" dxfId="101" priority="104" operator="containsText" text="4週8休以上">
      <formula>NOT(ISERROR(SEARCH("4週8休以上",EN33)))</formula>
    </cfRule>
    <cfRule type="containsText" dxfId="100" priority="105" operator="containsText" text="4週7休以上4週8休未満">
      <formula>NOT(ISERROR(SEARCH("4週7休以上4週8休未満",EN33)))</formula>
    </cfRule>
  </conditionalFormatting>
  <conditionalFormatting sqref="EN33">
    <cfRule type="containsText" dxfId="99" priority="102" operator="containsText" text="4週6休未満">
      <formula>NOT(ISERROR(SEARCH("4週6休未満",EN33)))</formula>
    </cfRule>
  </conditionalFormatting>
  <conditionalFormatting sqref="EN41">
    <cfRule type="containsText" dxfId="98" priority="99" operator="containsText" text="4週6休以上4週7休未満">
      <formula>NOT(ISERROR(SEARCH("4週6休以上4週7休未満",EN41)))</formula>
    </cfRule>
    <cfRule type="containsText" dxfId="97" priority="100" operator="containsText" text="4週8休以上">
      <formula>NOT(ISERROR(SEARCH("4週8休以上",EN41)))</formula>
    </cfRule>
    <cfRule type="containsText" dxfId="96" priority="101" operator="containsText" text="4週7休以上4週8休未満">
      <formula>NOT(ISERROR(SEARCH("4週7休以上4週8休未満",EN41)))</formula>
    </cfRule>
  </conditionalFormatting>
  <conditionalFormatting sqref="EN41">
    <cfRule type="containsText" dxfId="95" priority="98" operator="containsText" text="4週6休未満">
      <formula>NOT(ISERROR(SEARCH("4週6休未満",EN41)))</formula>
    </cfRule>
  </conditionalFormatting>
  <conditionalFormatting sqref="EN49">
    <cfRule type="containsText" dxfId="94" priority="95" operator="containsText" text="4週6休以上4週7休未満">
      <formula>NOT(ISERROR(SEARCH("4週6休以上4週7休未満",EN49)))</formula>
    </cfRule>
    <cfRule type="containsText" dxfId="93" priority="96" operator="containsText" text="4週8休以上">
      <formula>NOT(ISERROR(SEARCH("4週8休以上",EN49)))</formula>
    </cfRule>
    <cfRule type="containsText" dxfId="92" priority="97" operator="containsText" text="4週7休以上4週8休未満">
      <formula>NOT(ISERROR(SEARCH("4週7休以上4週8休未満",EN49)))</formula>
    </cfRule>
  </conditionalFormatting>
  <conditionalFormatting sqref="EN49">
    <cfRule type="containsText" dxfId="91" priority="94" operator="containsText" text="4週6休未満">
      <formula>NOT(ISERROR(SEARCH("4週6休未満",EN49)))</formula>
    </cfRule>
  </conditionalFormatting>
  <conditionalFormatting sqref="EN57">
    <cfRule type="containsText" dxfId="90" priority="91" operator="containsText" text="4週6休以上4週7休未満">
      <formula>NOT(ISERROR(SEARCH("4週6休以上4週7休未満",EN57)))</formula>
    </cfRule>
    <cfRule type="containsText" dxfId="89" priority="92" operator="containsText" text="4週8休以上">
      <formula>NOT(ISERROR(SEARCH("4週8休以上",EN57)))</formula>
    </cfRule>
    <cfRule type="containsText" dxfId="88" priority="93" operator="containsText" text="4週7休以上4週8休未満">
      <formula>NOT(ISERROR(SEARCH("4週7休以上4週8休未満",EN57)))</formula>
    </cfRule>
  </conditionalFormatting>
  <conditionalFormatting sqref="EN57">
    <cfRule type="containsText" dxfId="87" priority="90" operator="containsText" text="4週6休未満">
      <formula>NOT(ISERROR(SEARCH("4週6休未満",EN57)))</formula>
    </cfRule>
  </conditionalFormatting>
  <conditionalFormatting sqref="EN65">
    <cfRule type="containsText" dxfId="86" priority="87" operator="containsText" text="4週6休以上4週7休未満">
      <formula>NOT(ISERROR(SEARCH("4週6休以上4週7休未満",EN65)))</formula>
    </cfRule>
    <cfRule type="containsText" dxfId="85" priority="88" operator="containsText" text="4週8休以上">
      <formula>NOT(ISERROR(SEARCH("4週8休以上",EN65)))</formula>
    </cfRule>
    <cfRule type="containsText" dxfId="84" priority="89" operator="containsText" text="4週7休以上4週8休未満">
      <formula>NOT(ISERROR(SEARCH("4週7休以上4週8休未満",EN65)))</formula>
    </cfRule>
  </conditionalFormatting>
  <conditionalFormatting sqref="EN65">
    <cfRule type="containsText" dxfId="83" priority="86" operator="containsText" text="4週6休未満">
      <formula>NOT(ISERROR(SEARCH("4週6休未満",EN65)))</formula>
    </cfRule>
  </conditionalFormatting>
  <conditionalFormatting sqref="EN73">
    <cfRule type="containsText" dxfId="82" priority="83" operator="containsText" text="4週6休以上4週7休未満">
      <formula>NOT(ISERROR(SEARCH("4週6休以上4週7休未満",EN73)))</formula>
    </cfRule>
    <cfRule type="containsText" dxfId="81" priority="84" operator="containsText" text="4週8休以上">
      <formula>NOT(ISERROR(SEARCH("4週8休以上",EN73)))</formula>
    </cfRule>
    <cfRule type="containsText" dxfId="80" priority="85" operator="containsText" text="4週7休以上4週8休未満">
      <formula>NOT(ISERROR(SEARCH("4週7休以上4週8休未満",EN73)))</formula>
    </cfRule>
  </conditionalFormatting>
  <conditionalFormatting sqref="EN73">
    <cfRule type="containsText" dxfId="79" priority="82" operator="containsText" text="4週6休未満">
      <formula>NOT(ISERROR(SEARCH("4週6休未満",EN73)))</formula>
    </cfRule>
  </conditionalFormatting>
  <conditionalFormatting sqref="EN81">
    <cfRule type="containsText" dxfId="78" priority="79" operator="containsText" text="4週6休以上4週7休未満">
      <formula>NOT(ISERROR(SEARCH("4週6休以上4週7休未満",EN81)))</formula>
    </cfRule>
    <cfRule type="containsText" dxfId="77" priority="80" operator="containsText" text="4週8休以上">
      <formula>NOT(ISERROR(SEARCH("4週8休以上",EN81)))</formula>
    </cfRule>
    <cfRule type="containsText" dxfId="76" priority="81" operator="containsText" text="4週7休以上4週8休未満">
      <formula>NOT(ISERROR(SEARCH("4週7休以上4週8休未満",EN81)))</formula>
    </cfRule>
  </conditionalFormatting>
  <conditionalFormatting sqref="EN81">
    <cfRule type="containsText" dxfId="75" priority="78" operator="containsText" text="4週6休未満">
      <formula>NOT(ISERROR(SEARCH("4週6休未満",EN81)))</formula>
    </cfRule>
  </conditionalFormatting>
  <conditionalFormatting sqref="EN89">
    <cfRule type="containsText" dxfId="74" priority="75" operator="containsText" text="4週6休以上4週7休未満">
      <formula>NOT(ISERROR(SEARCH("4週6休以上4週7休未満",EN89)))</formula>
    </cfRule>
    <cfRule type="containsText" dxfId="73" priority="76" operator="containsText" text="4週8休以上">
      <formula>NOT(ISERROR(SEARCH("4週8休以上",EN89)))</formula>
    </cfRule>
    <cfRule type="containsText" dxfId="72" priority="77" operator="containsText" text="4週7休以上4週8休未満">
      <formula>NOT(ISERROR(SEARCH("4週7休以上4週8休未満",EN89)))</formula>
    </cfRule>
  </conditionalFormatting>
  <conditionalFormatting sqref="EN89">
    <cfRule type="containsText" dxfId="71" priority="74" operator="containsText" text="4週6休未満">
      <formula>NOT(ISERROR(SEARCH("4週6休未満",EN89)))</formula>
    </cfRule>
  </conditionalFormatting>
  <conditionalFormatting sqref="EN97">
    <cfRule type="containsText" dxfId="70" priority="71" operator="containsText" text="4週6休以上4週7休未満">
      <formula>NOT(ISERROR(SEARCH("4週6休以上4週7休未満",EN97)))</formula>
    </cfRule>
    <cfRule type="containsText" dxfId="69" priority="72" operator="containsText" text="4週8休以上">
      <formula>NOT(ISERROR(SEARCH("4週8休以上",EN97)))</formula>
    </cfRule>
    <cfRule type="containsText" dxfId="68" priority="73" operator="containsText" text="4週7休以上4週8休未満">
      <formula>NOT(ISERROR(SEARCH("4週7休以上4週8休未満",EN97)))</formula>
    </cfRule>
  </conditionalFormatting>
  <conditionalFormatting sqref="EN97">
    <cfRule type="containsText" dxfId="67" priority="70" operator="containsText" text="4週6休未満">
      <formula>NOT(ISERROR(SEARCH("4週6休未満",EN97)))</formula>
    </cfRule>
  </conditionalFormatting>
  <conditionalFormatting sqref="EN105">
    <cfRule type="containsText" dxfId="66" priority="67" operator="containsText" text="4週6休以上4週7休未満">
      <formula>NOT(ISERROR(SEARCH("4週6休以上4週7休未満",EN105)))</formula>
    </cfRule>
    <cfRule type="containsText" dxfId="65" priority="68" operator="containsText" text="4週8休以上">
      <formula>NOT(ISERROR(SEARCH("4週8休以上",EN105)))</formula>
    </cfRule>
    <cfRule type="containsText" dxfId="64" priority="69" operator="containsText" text="4週7休以上4週8休未満">
      <formula>NOT(ISERROR(SEARCH("4週7休以上4週8休未満",EN105)))</formula>
    </cfRule>
  </conditionalFormatting>
  <conditionalFormatting sqref="EN105">
    <cfRule type="containsText" dxfId="63" priority="66" operator="containsText" text="4週6休未満">
      <formula>NOT(ISERROR(SEARCH("4週6休未満",EN105)))</formula>
    </cfRule>
  </conditionalFormatting>
  <conditionalFormatting sqref="EN113">
    <cfRule type="containsText" dxfId="62" priority="63" operator="containsText" text="4週6休以上4週7休未満">
      <formula>NOT(ISERROR(SEARCH("4週6休以上4週7休未満",EN113)))</formula>
    </cfRule>
    <cfRule type="containsText" dxfId="61" priority="64" operator="containsText" text="4週8休以上">
      <formula>NOT(ISERROR(SEARCH("4週8休以上",EN113)))</formula>
    </cfRule>
    <cfRule type="containsText" dxfId="60" priority="65" operator="containsText" text="4週7休以上4週8休未満">
      <formula>NOT(ISERROR(SEARCH("4週7休以上4週8休未満",EN113)))</formula>
    </cfRule>
  </conditionalFormatting>
  <conditionalFormatting sqref="EN113">
    <cfRule type="containsText" dxfId="59" priority="62" operator="containsText" text="4週6休未満">
      <formula>NOT(ISERROR(SEARCH("4週6休未満",EN113)))</formula>
    </cfRule>
  </conditionalFormatting>
  <conditionalFormatting sqref="EN121">
    <cfRule type="containsText" dxfId="58" priority="59" operator="containsText" text="4週6休以上4週7休未満">
      <formula>NOT(ISERROR(SEARCH("4週6休以上4週7休未満",EN121)))</formula>
    </cfRule>
    <cfRule type="containsText" dxfId="57" priority="60" operator="containsText" text="4週8休以上">
      <formula>NOT(ISERROR(SEARCH("4週8休以上",EN121)))</formula>
    </cfRule>
    <cfRule type="containsText" dxfId="56" priority="61" operator="containsText" text="4週7休以上4週8休未満">
      <formula>NOT(ISERROR(SEARCH("4週7休以上4週8休未満",EN121)))</formula>
    </cfRule>
  </conditionalFormatting>
  <conditionalFormatting sqref="EN121">
    <cfRule type="containsText" dxfId="55" priority="58" operator="containsText" text="4週6休未満">
      <formula>NOT(ISERROR(SEARCH("4週6休未満",EN121)))</formula>
    </cfRule>
  </conditionalFormatting>
  <conditionalFormatting sqref="EN129">
    <cfRule type="containsText" dxfId="54" priority="55" operator="containsText" text="4週6休以上4週7休未満">
      <formula>NOT(ISERROR(SEARCH("4週6休以上4週7休未満",EN129)))</formula>
    </cfRule>
    <cfRule type="containsText" dxfId="53" priority="56" operator="containsText" text="4週8休以上">
      <formula>NOT(ISERROR(SEARCH("4週8休以上",EN129)))</formula>
    </cfRule>
    <cfRule type="containsText" dxfId="52" priority="57" operator="containsText" text="4週7休以上4週8休未満">
      <formula>NOT(ISERROR(SEARCH("4週7休以上4週8休未満",EN129)))</formula>
    </cfRule>
  </conditionalFormatting>
  <conditionalFormatting sqref="EN129">
    <cfRule type="containsText" dxfId="51" priority="54" operator="containsText" text="4週6休未満">
      <formula>NOT(ISERROR(SEARCH("4週6休未満",EN129)))</formula>
    </cfRule>
  </conditionalFormatting>
  <conditionalFormatting sqref="EN137">
    <cfRule type="containsText" dxfId="50" priority="51" operator="containsText" text="4週6休以上4週7休未満">
      <formula>NOT(ISERROR(SEARCH("4週6休以上4週7休未満",EN137)))</formula>
    </cfRule>
    <cfRule type="containsText" dxfId="49" priority="52" operator="containsText" text="4週8休以上">
      <formula>NOT(ISERROR(SEARCH("4週8休以上",EN137)))</formula>
    </cfRule>
    <cfRule type="containsText" dxfId="48" priority="53" operator="containsText" text="4週7休以上4週8休未満">
      <formula>NOT(ISERROR(SEARCH("4週7休以上4週8休未満",EN137)))</formula>
    </cfRule>
  </conditionalFormatting>
  <conditionalFormatting sqref="EN137">
    <cfRule type="containsText" dxfId="47" priority="50" operator="containsText" text="4週6休未満">
      <formula>NOT(ISERROR(SEARCH("4週6休未満",EN137)))</formula>
    </cfRule>
  </conditionalFormatting>
  <conditionalFormatting sqref="EN145">
    <cfRule type="containsText" dxfId="46" priority="47" operator="containsText" text="4週6休以上4週7休未満">
      <formula>NOT(ISERROR(SEARCH("4週6休以上4週7休未満",EN145)))</formula>
    </cfRule>
    <cfRule type="containsText" dxfId="45" priority="48" operator="containsText" text="4週8休以上">
      <formula>NOT(ISERROR(SEARCH("4週8休以上",EN145)))</formula>
    </cfRule>
    <cfRule type="containsText" dxfId="44" priority="49" operator="containsText" text="4週7休以上4週8休未満">
      <formula>NOT(ISERROR(SEARCH("4週7休以上4週8休未満",EN145)))</formula>
    </cfRule>
  </conditionalFormatting>
  <conditionalFormatting sqref="EN145">
    <cfRule type="containsText" dxfId="43" priority="46" operator="containsText" text="4週6休未満">
      <formula>NOT(ISERROR(SEARCH("4週6休未満",EN145)))</formula>
    </cfRule>
  </conditionalFormatting>
  <conditionalFormatting sqref="EN153">
    <cfRule type="containsText" dxfId="42" priority="43" operator="containsText" text="4週6休以上4週7休未満">
      <formula>NOT(ISERROR(SEARCH("4週6休以上4週7休未満",EN153)))</formula>
    </cfRule>
    <cfRule type="containsText" dxfId="41" priority="44" operator="containsText" text="4週8休以上">
      <formula>NOT(ISERROR(SEARCH("4週8休以上",EN153)))</formula>
    </cfRule>
    <cfRule type="containsText" dxfId="40" priority="45" operator="containsText" text="4週7休以上4週8休未満">
      <formula>NOT(ISERROR(SEARCH("4週7休以上4週8休未満",EN153)))</formula>
    </cfRule>
  </conditionalFormatting>
  <conditionalFormatting sqref="EN153">
    <cfRule type="containsText" dxfId="39" priority="42" operator="containsText" text="4週6休未満">
      <formula>NOT(ISERROR(SEARCH("4週6休未満",EN153)))</formula>
    </cfRule>
  </conditionalFormatting>
  <conditionalFormatting sqref="EN161">
    <cfRule type="containsText" dxfId="38" priority="39" operator="containsText" text="4週6休以上4週7休未満">
      <formula>NOT(ISERROR(SEARCH("4週6休以上4週7休未満",EN161)))</formula>
    </cfRule>
    <cfRule type="containsText" dxfId="37" priority="40" operator="containsText" text="4週8休以上">
      <formula>NOT(ISERROR(SEARCH("4週8休以上",EN161)))</formula>
    </cfRule>
    <cfRule type="containsText" dxfId="36" priority="41" operator="containsText" text="4週7休以上4週8休未満">
      <formula>NOT(ISERROR(SEARCH("4週7休以上4週8休未満",EN161)))</formula>
    </cfRule>
  </conditionalFormatting>
  <conditionalFormatting sqref="EN161">
    <cfRule type="containsText" dxfId="35" priority="38" operator="containsText" text="4週6休未満">
      <formula>NOT(ISERROR(SEARCH("4週6休未満",EN161)))</formula>
    </cfRule>
  </conditionalFormatting>
  <conditionalFormatting sqref="EN169">
    <cfRule type="containsText" dxfId="34" priority="35" operator="containsText" text="4週6休以上4週7休未満">
      <formula>NOT(ISERROR(SEARCH("4週6休以上4週7休未満",EN169)))</formula>
    </cfRule>
    <cfRule type="containsText" dxfId="33" priority="36" operator="containsText" text="4週8休以上">
      <formula>NOT(ISERROR(SEARCH("4週8休以上",EN169)))</formula>
    </cfRule>
    <cfRule type="containsText" dxfId="32" priority="37" operator="containsText" text="4週7休以上4週8休未満">
      <formula>NOT(ISERROR(SEARCH("4週7休以上4週8休未満",EN169)))</formula>
    </cfRule>
  </conditionalFormatting>
  <conditionalFormatting sqref="EN169">
    <cfRule type="containsText" dxfId="31" priority="34" operator="containsText" text="4週6休未満">
      <formula>NOT(ISERROR(SEARCH("4週6休未満",EN169)))</formula>
    </cfRule>
  </conditionalFormatting>
  <conditionalFormatting sqref="EN177">
    <cfRule type="containsText" dxfId="30" priority="31" operator="containsText" text="4週6休以上4週7休未満">
      <formula>NOT(ISERROR(SEARCH("4週6休以上4週7休未満",EN177)))</formula>
    </cfRule>
    <cfRule type="containsText" dxfId="29" priority="32" operator="containsText" text="4週8休以上">
      <formula>NOT(ISERROR(SEARCH("4週8休以上",EN177)))</formula>
    </cfRule>
    <cfRule type="containsText" dxfId="28" priority="33" operator="containsText" text="4週7休以上4週8休未満">
      <formula>NOT(ISERROR(SEARCH("4週7休以上4週8休未満",EN177)))</formula>
    </cfRule>
  </conditionalFormatting>
  <conditionalFormatting sqref="EN177">
    <cfRule type="containsText" dxfId="27" priority="30" operator="containsText" text="4週6休未満">
      <formula>NOT(ISERROR(SEARCH("4週6休未満",EN177)))</formula>
    </cfRule>
  </conditionalFormatting>
  <conditionalFormatting sqref="EN185">
    <cfRule type="containsText" dxfId="26" priority="27" operator="containsText" text="4週6休以上4週7休未満">
      <formula>NOT(ISERROR(SEARCH("4週6休以上4週7休未満",EN185)))</formula>
    </cfRule>
    <cfRule type="containsText" dxfId="25" priority="28" operator="containsText" text="4週8休以上">
      <formula>NOT(ISERROR(SEARCH("4週8休以上",EN185)))</formula>
    </cfRule>
    <cfRule type="containsText" dxfId="24" priority="29" operator="containsText" text="4週7休以上4週8休未満">
      <formula>NOT(ISERROR(SEARCH("4週7休以上4週8休未満",EN185)))</formula>
    </cfRule>
  </conditionalFormatting>
  <conditionalFormatting sqref="EN185">
    <cfRule type="containsText" dxfId="23" priority="26" operator="containsText" text="4週6休未満">
      <formula>NOT(ISERROR(SEARCH("4週6休未満",EN185)))</formula>
    </cfRule>
  </conditionalFormatting>
  <conditionalFormatting sqref="EN193">
    <cfRule type="containsText" dxfId="22" priority="23" operator="containsText" text="4週6休以上4週7休未満">
      <formula>NOT(ISERROR(SEARCH("4週6休以上4週7休未満",EN193)))</formula>
    </cfRule>
    <cfRule type="containsText" dxfId="21" priority="24" operator="containsText" text="4週8休以上">
      <formula>NOT(ISERROR(SEARCH("4週8休以上",EN193)))</formula>
    </cfRule>
    <cfRule type="containsText" dxfId="20" priority="25" operator="containsText" text="4週7休以上4週8休未満">
      <formula>NOT(ISERROR(SEARCH("4週7休以上4週8休未満",EN193)))</formula>
    </cfRule>
  </conditionalFormatting>
  <conditionalFormatting sqref="EN193">
    <cfRule type="containsText" dxfId="19" priority="22" operator="containsText" text="4週6休未満">
      <formula>NOT(ISERROR(SEARCH("4週6休未満",EN193)))</formula>
    </cfRule>
  </conditionalFormatting>
  <conditionalFormatting sqref="EN201">
    <cfRule type="containsText" dxfId="18" priority="19" operator="containsText" text="4週6休以上4週7休未満">
      <formula>NOT(ISERROR(SEARCH("4週6休以上4週7休未満",EN201)))</formula>
    </cfRule>
    <cfRule type="containsText" dxfId="17" priority="20" operator="containsText" text="4週8休以上">
      <formula>NOT(ISERROR(SEARCH("4週8休以上",EN201)))</formula>
    </cfRule>
    <cfRule type="containsText" dxfId="16" priority="21" operator="containsText" text="4週7休以上4週8休未満">
      <formula>NOT(ISERROR(SEARCH("4週7休以上4週8休未満",EN201)))</formula>
    </cfRule>
  </conditionalFormatting>
  <conditionalFormatting sqref="EN201">
    <cfRule type="containsText" dxfId="15" priority="18" operator="containsText" text="4週6休未満">
      <formula>NOT(ISERROR(SEARCH("4週6休未満",EN201)))</formula>
    </cfRule>
  </conditionalFormatting>
  <conditionalFormatting sqref="EB82:EF83">
    <cfRule type="expression" dxfId="14" priority="17">
      <formula>MONTH($D$22)=12</formula>
    </cfRule>
  </conditionalFormatting>
  <conditionalFormatting sqref="DL105:DN105">
    <cfRule type="expression" dxfId="13" priority="16">
      <formula>MONTH($D$98)=8</formula>
    </cfRule>
  </conditionalFormatting>
  <conditionalFormatting sqref="EG82:EG83">
    <cfRule type="expression" dxfId="12" priority="15">
      <formula>MONTH($D$14)=12</formula>
    </cfRule>
  </conditionalFormatting>
  <conditionalFormatting sqref="EH98:EI99">
    <cfRule type="expression" dxfId="11" priority="14">
      <formula>MONTH($D$14)=12</formula>
    </cfRule>
  </conditionalFormatting>
  <conditionalFormatting sqref="EB98:EB99">
    <cfRule type="expression" dxfId="10" priority="13">
      <formula>MONTH($D$14)=12</formula>
    </cfRule>
  </conditionalFormatting>
  <conditionalFormatting sqref="EH106:EI107">
    <cfRule type="expression" dxfId="9" priority="12">
      <formula>MONTH($D$14)=12</formula>
    </cfRule>
  </conditionalFormatting>
  <conditionalFormatting sqref="ED90:EE91">
    <cfRule type="expression" dxfId="8" priority="11">
      <formula>MONTH($D$14)=12</formula>
    </cfRule>
  </conditionalFormatting>
  <conditionalFormatting sqref="ED66:EE67">
    <cfRule type="expression" dxfId="7" priority="10">
      <formula>MONTH($D$14)=12</formula>
    </cfRule>
  </conditionalFormatting>
  <conditionalFormatting sqref="EF58:EG59">
    <cfRule type="expression" dxfId="6" priority="9">
      <formula>MONTH($D$14)=12</formula>
    </cfRule>
  </conditionalFormatting>
  <conditionalFormatting sqref="EI50:EJ51">
    <cfRule type="expression" dxfId="5" priority="8">
      <formula>MONTH($D$14)=12</formula>
    </cfRule>
  </conditionalFormatting>
  <conditionalFormatting sqref="EE42:EF43">
    <cfRule type="expression" dxfId="4" priority="7">
      <formula>MONTH($D$14)=12</formula>
    </cfRule>
  </conditionalFormatting>
  <conditionalFormatting sqref="EG34:EH35">
    <cfRule type="expression" dxfId="3" priority="6">
      <formula>MONTH($D$14)=12</formula>
    </cfRule>
  </conditionalFormatting>
  <conditionalFormatting sqref="EJ26:EJ27">
    <cfRule type="expression" dxfId="2" priority="5">
      <formula>MONTH($D$14)=12</formula>
    </cfRule>
  </conditionalFormatting>
  <conditionalFormatting sqref="CZ18:EB18">
    <cfRule type="containsText" dxfId="1" priority="3" operator="containsText" text="日">
      <formula>NOT(ISERROR(SEARCH("日",CZ18)))</formula>
    </cfRule>
    <cfRule type="containsText" dxfId="0" priority="4" operator="containsText" text="土">
      <formula>NOT(ISERROR(SEARCH("土",CZ18)))</formula>
    </cfRule>
  </conditionalFormatting>
  <dataValidations count="2">
    <dataValidation type="list" allowBlank="1" showInputMessage="1" showErrorMessage="1" sqref="D35:AO35 D107:AO107 D75:AO75 D19:AO19 D195:AO195 D187:AO187 D179:AO179 D171:AO171 D163:AO163 D155:AO155 D147:AO147 D139:AO139 D131:AO131 D123:AO123 D115:AO115 D99:AO99 D91:AO91 D83:AO83 D43:AO43 D67:AO67 D59:AO59 D27:AO27 D51:AO51 D203:AO203 BC203:CN203 BC59:CN59 BC67:CN67 BC27:CN27 BC195:CN195 BC187:CN187 BC179:CN179 BC171:CN171 BC163:CN163 BC155:CN155 BC43:CN43 BC139:CN139 BC131:CN131 BC123:CN123 BC115:CN115 BC99:CN99 BC107:CN107 BC83:CN83 BC51:CN51 BC75:CN75 BC91:CN91 BC35:CN35 BC147:CN147 BC19:CN19 CY203:EJ203 CY59:EJ59 CY67:EJ67 CY27:EJ27 CY195:EJ195 CY187:EJ187 CY179:EJ179 CY171:EJ171 CY163:EJ163 CY155:EJ155 CY43:EJ43 CY139:EJ139 CY131:EJ131 CY123:EJ123 CY115:EJ115 CY99:EJ99 CY107:EJ107 CY83:EJ83 CY51:EJ51 CY75:EJ75 CY91:EJ91 CY35:EJ35 CY147:EJ147 CY19:EJ19" xr:uid="{944E68CB-FEB7-4316-8085-3FA1A8B562E0}">
      <formula1>"●,／"</formula1>
    </dataValidation>
    <dataValidation type="list" allowBlank="1" showInputMessage="1" showErrorMessage="1" sqref="D90:AO90 D202:AO202 D34:AO34 D98:AO98 D18:AO18 D26:AO26 D50:AO50 D58:AO58 D66:AO66 D42:AO42 D82:AO82 D186:AO186 D106:AO106 D122:AO122 D194:AO194 D130:AO130 D138:AO138 D146:AO146 D154:AO154 D162:AO162 D170:AO170 D178:AO178 D114:AO114 D74:AO74 BC106:CN106 BC202:CN202 BC66:CN66 BC98:CN98 BC26:CN26 BC34:CN34 BC146:CN146 BC90:CN90 BC74:CN74 BC50:CN50 BC82:CN82 BC186:CN186 BC58:CN58 BC122:CN122 BC194:CN194 BC130:CN130 BC138:CN138 BC42:CN42 BC154:CN154 BC162:CN162 BC170:CN170 BC178:CN178 BC114:CN114 BC18:CN18 CY106:EJ106 CY202:EJ202 CY66:EJ66 CY98:EJ98 CY26:EJ26 CY34:EJ34 CY146:EJ146 CY90:EJ90 CY74:EJ74 CY50:EJ50 CY82:EJ82 CY186:EJ186 CY58:EJ58 CY122:EJ122 CY194:EJ194 CY130:EJ130 CY138:EJ138 CY42:EJ42 CY154:EJ154 CY162:EJ162 CY170:EJ170 CY178:EJ178 CY114:EJ114 CY18:EJ18" xr:uid="{853AB248-E357-49DF-AC43-DE0AC18DDB9A}">
      <formula1>"○,／"</formula1>
    </dataValidation>
  </dataValidations>
  <printOptions horizontalCentered="1"/>
  <pageMargins left="0.78740157480314965" right="0.78740157480314965" top="0.47244094488188981" bottom="0.65" header="0.31496062992125984" footer="0.19685039370078741"/>
  <pageSetup paperSize="9" scale="56" fitToHeight="0"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別紙４</vt:lpstr>
      <vt:lpstr>別紙４!Print_Area</vt:lpstr>
      <vt:lpstr>別紙４!Print_Titles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堤　博之</dc:creator>
  <cp:lastModifiedBy>堤　博之</cp:lastModifiedBy>
  <dcterms:created xsi:type="dcterms:W3CDTF">2025-11-13T04:00:36Z</dcterms:created>
  <dcterms:modified xsi:type="dcterms:W3CDTF">2025-11-13T04:32:47Z</dcterms:modified>
</cp:coreProperties>
</file>